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huber/Tresors/Dateien/fhnw/Vali50/Tool/"/>
    </mc:Choice>
  </mc:AlternateContent>
  <xr:revisionPtr revIDLastSave="0" documentId="13_ncr:1_{95F56B3C-6887-C047-8682-EFDE5426F39E}" xr6:coauthVersionLast="47" xr6:coauthVersionMax="47" xr10:uidLastSave="{00000000-0000-0000-0000-000000000000}"/>
  <bookViews>
    <workbookView xWindow="12280" yWindow="4760" windowWidth="27900" windowHeight="17500" activeTab="1" xr2:uid="{5494D72E-D564-794D-BE64-28FD223384F3}"/>
  </bookViews>
  <sheets>
    <sheet name="Anleitung" sheetId="4" r:id="rId1"/>
    <sheet name="Eingabemaske" sheetId="1" r:id="rId2"/>
    <sheet name="(Kat)" sheetId="2" r:id="rId3"/>
    <sheet name="(All)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C6" i="2"/>
  <c r="C5" i="2"/>
  <c r="C4" i="2"/>
  <c r="H13" i="1"/>
  <c r="H9" i="1"/>
  <c r="G9" i="1" s="1"/>
  <c r="C6" i="3" s="1"/>
  <c r="H5" i="1"/>
  <c r="H87" i="1"/>
  <c r="G87" i="1" s="1"/>
  <c r="H82" i="1"/>
  <c r="G82" i="1" s="1"/>
  <c r="H77" i="1"/>
  <c r="G77" i="1" s="1"/>
  <c r="H73" i="1"/>
  <c r="G73" i="1" s="1"/>
  <c r="H68" i="1"/>
  <c r="G68" i="1" s="1"/>
  <c r="H62" i="1"/>
  <c r="G62" i="1" s="1"/>
  <c r="H53" i="1"/>
  <c r="G53" i="1" s="1"/>
  <c r="H38" i="1"/>
  <c r="G38" i="1" s="1"/>
  <c r="H45" i="1"/>
  <c r="H31" i="1"/>
  <c r="G31" i="1" s="1"/>
  <c r="H22" i="1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C11" i="2"/>
  <c r="C74" i="2"/>
  <c r="C75" i="2"/>
  <c r="C76" i="2"/>
  <c r="C73" i="2"/>
  <c r="C70" i="2"/>
  <c r="C71" i="2"/>
  <c r="C72" i="2"/>
  <c r="C69" i="2"/>
  <c r="C66" i="2"/>
  <c r="C65" i="2"/>
  <c r="C63" i="2"/>
  <c r="C64" i="2"/>
  <c r="C62" i="2"/>
  <c r="C59" i="2"/>
  <c r="C60" i="2"/>
  <c r="C61" i="2"/>
  <c r="C54" i="2"/>
  <c r="C55" i="2"/>
  <c r="C53" i="2"/>
  <c r="C46" i="2"/>
  <c r="C47" i="2"/>
  <c r="C48" i="2"/>
  <c r="C49" i="2"/>
  <c r="C50" i="2"/>
  <c r="C51" i="2"/>
  <c r="C52" i="2"/>
  <c r="C45" i="2"/>
  <c r="C58" i="2"/>
  <c r="C39" i="2"/>
  <c r="C40" i="2"/>
  <c r="C41" i="2"/>
  <c r="C42" i="2"/>
  <c r="C38" i="2"/>
  <c r="C33" i="2"/>
  <c r="C34" i="2"/>
  <c r="C35" i="2"/>
  <c r="C36" i="2"/>
  <c r="C37" i="2"/>
  <c r="C32" i="2"/>
  <c r="C27" i="2"/>
  <c r="C28" i="2"/>
  <c r="C29" i="2"/>
  <c r="C26" i="2"/>
  <c r="C19" i="2"/>
  <c r="C20" i="2"/>
  <c r="C21" i="2"/>
  <c r="C22" i="2"/>
  <c r="C23" i="2"/>
  <c r="C24" i="2"/>
  <c r="C25" i="2"/>
  <c r="C18" i="2"/>
  <c r="C12" i="2"/>
  <c r="C13" i="2"/>
  <c r="C14" i="2"/>
  <c r="C15" i="2"/>
  <c r="C10" i="2"/>
  <c r="C8" i="2"/>
  <c r="C9" i="2"/>
  <c r="C7" i="2"/>
  <c r="B3" i="2"/>
  <c r="B17" i="2"/>
  <c r="B31" i="2"/>
  <c r="B44" i="2"/>
  <c r="B57" i="2"/>
  <c r="B68" i="2"/>
  <c r="G21" i="1" l="1"/>
  <c r="G4" i="1"/>
  <c r="C16" i="3"/>
  <c r="G22" i="1"/>
  <c r="C8" i="3" s="1"/>
  <c r="G67" i="1"/>
  <c r="C18" i="3"/>
  <c r="G81" i="1"/>
  <c r="C17" i="3"/>
  <c r="C15" i="3"/>
  <c r="C14" i="3"/>
  <c r="C13" i="3"/>
  <c r="G52" i="1"/>
  <c r="C12" i="3"/>
  <c r="G37" i="1"/>
  <c r="G45" i="1"/>
  <c r="C11" i="3" s="1"/>
  <c r="C10" i="3"/>
  <c r="C9" i="3"/>
  <c r="G13" i="1"/>
  <c r="C7" i="3" s="1"/>
  <c r="G5" i="1"/>
  <c r="C5" i="3" s="1"/>
</calcChain>
</file>

<file path=xl/sharedStrings.xml><?xml version="1.0" encoding="utf-8"?>
<sst xmlns="http://schemas.openxmlformats.org/spreadsheetml/2006/main" count="267" uniqueCount="187">
  <si>
    <t>Grundlagen der Digitalisierung</t>
  </si>
  <si>
    <t>Konzepte der Digitalisierung verstehen</t>
  </si>
  <si>
    <t>Digitale Grundprinzipien</t>
  </si>
  <si>
    <t>Digitale Strukturen</t>
  </si>
  <si>
    <t>Digitale Prozesse</t>
  </si>
  <si>
    <t>Hardware verstehen, installieren, bedienen</t>
  </si>
  <si>
    <t>Funktionsweise Hardware</t>
  </si>
  <si>
    <t>Verbindung digitaler Geräte</t>
  </si>
  <si>
    <t>Bedienung digitaler Geräte</t>
  </si>
  <si>
    <t>Software verstehen, installieren, bedienen</t>
  </si>
  <si>
    <t>Grundfunktionen Betriebssysteme</t>
  </si>
  <si>
    <t>Softwareinstallation</t>
  </si>
  <si>
    <t>Einarbeitung neue Software</t>
  </si>
  <si>
    <t>Softwareaktualisierung</t>
  </si>
  <si>
    <t>Grundprogramme</t>
  </si>
  <si>
    <t>Spezialprogramme</t>
  </si>
  <si>
    <t xml:space="preserve">Umgang mit Informationen und Daten
</t>
  </si>
  <si>
    <t>Mit digitalen Daten umgehen und diese verwalten</t>
  </si>
  <si>
    <t>Produktion Datenformate</t>
  </si>
  <si>
    <t>Umwandlung Datenformate</t>
  </si>
  <si>
    <t>Dateienparameter</t>
  </si>
  <si>
    <t>Dateienverwaltung</t>
  </si>
  <si>
    <t>Datenspeicherung</t>
  </si>
  <si>
    <t>Datensynchronisation</t>
  </si>
  <si>
    <t>Systeme zur Datenverarbeitung</t>
  </si>
  <si>
    <t>Daten teilen</t>
  </si>
  <si>
    <t>Digitale Informationen recherchieren, beurteilen und bewerten</t>
  </si>
  <si>
    <t>Suchstrategie</t>
  </si>
  <si>
    <t>Auswahl Suchsysteme</t>
  </si>
  <si>
    <t>Einordnung in Kontext</t>
  </si>
  <si>
    <t>Beurteilung Informationen</t>
  </si>
  <si>
    <t>Kommunikation und Zusammenarbeit</t>
  </si>
  <si>
    <t>Digitale Kommunikationsmöglichkeiten nutzen</t>
  </si>
  <si>
    <t>Chat</t>
  </si>
  <si>
    <t>Video-Anrufe</t>
  </si>
  <si>
    <t>Video-Konferenzen</t>
  </si>
  <si>
    <t>Adressbuch</t>
  </si>
  <si>
    <t>Plattformen nutzen</t>
  </si>
  <si>
    <t>Benutzerkonto</t>
  </si>
  <si>
    <t>Plattformen</t>
  </si>
  <si>
    <t>Geteilte Dateien</t>
  </si>
  <si>
    <t>Soziale Netzwerke</t>
  </si>
  <si>
    <t>Digitale Identität</t>
  </si>
  <si>
    <t>Erstellung digitaler Inhalte</t>
  </si>
  <si>
    <t>Digitale Medienformate produzieren</t>
  </si>
  <si>
    <t>Textdokumente</t>
  </si>
  <si>
    <t>Tabellenkalkulation</t>
  </si>
  <si>
    <t>Präsentation</t>
  </si>
  <si>
    <t>Bildaufnahmen</t>
  </si>
  <si>
    <t>Bewegtbildformate</t>
  </si>
  <si>
    <t>Tonaufnahmen</t>
  </si>
  <si>
    <t>Websites</t>
  </si>
  <si>
    <t>Neue Medienprodukte</t>
  </si>
  <si>
    <t>Arbeitsabläufe strukturieren und programmieren</t>
  </si>
  <si>
    <t>Strukturierung von Abläufen</t>
  </si>
  <si>
    <t>Effizienzsteigerung</t>
  </si>
  <si>
    <t>Automatisierung</t>
  </si>
  <si>
    <t>Sicherheit und Recht</t>
  </si>
  <si>
    <t>Digitale Sicherheit gewährleisten</t>
  </si>
  <si>
    <t>Sichere Zugänge</t>
  </si>
  <si>
    <t>Passwortverwaltung</t>
  </si>
  <si>
    <t>Datensicherheit</t>
  </si>
  <si>
    <t>Schadsoftware</t>
  </si>
  <si>
    <t>Datenschutz und rechtliche Aspekte berücksichtigen</t>
  </si>
  <si>
    <t>Rechtliche Grundlagen</t>
  </si>
  <si>
    <t>Daten-Quellen</t>
  </si>
  <si>
    <t>Persönlicher Datenschutz</t>
  </si>
  <si>
    <t>Gesundheits- und Umweltrisiken richtig einschätzen und berücksichtigen</t>
  </si>
  <si>
    <t>Gesundheitsschutz</t>
  </si>
  <si>
    <t>Umweltschutz</t>
  </si>
  <si>
    <t>Problemlösen und Weiterlernen</t>
  </si>
  <si>
    <t>Unsicherheit aushalten und technische Herausforderungen lösen.</t>
  </si>
  <si>
    <t>Umgang mit Unsicherheit</t>
  </si>
  <si>
    <t>Identifikation technischer Probleme</t>
  </si>
  <si>
    <t>Technische Unterstützung</t>
  </si>
  <si>
    <t>Problemlösung</t>
  </si>
  <si>
    <t>Digitale Kompetenzen ausbauen</t>
  </si>
  <si>
    <t>Kompetenzeinschätzung</t>
  </si>
  <si>
    <t>Perspektiven für die Weiterentwicklung</t>
  </si>
  <si>
    <t>Kompetenzentwicklung</t>
  </si>
  <si>
    <t>G.1</t>
  </si>
  <si>
    <t>G.11</t>
  </si>
  <si>
    <t>G.13</t>
  </si>
  <si>
    <t>G.12</t>
  </si>
  <si>
    <t>G.21</t>
  </si>
  <si>
    <t>G.2</t>
  </si>
  <si>
    <t>G.22</t>
  </si>
  <si>
    <t>G.23</t>
  </si>
  <si>
    <t>G.3</t>
  </si>
  <si>
    <t>G.31</t>
  </si>
  <si>
    <t>G.32</t>
  </si>
  <si>
    <t>G.33</t>
  </si>
  <si>
    <t>G.34</t>
  </si>
  <si>
    <t>G.35</t>
  </si>
  <si>
    <t>G.36</t>
  </si>
  <si>
    <t>K</t>
  </si>
  <si>
    <t>K.1</t>
  </si>
  <si>
    <t>K.11</t>
  </si>
  <si>
    <t>K.12</t>
  </si>
  <si>
    <t>K.13</t>
  </si>
  <si>
    <t>K.14</t>
  </si>
  <si>
    <t>K.15</t>
  </si>
  <si>
    <t>K.16</t>
  </si>
  <si>
    <t>K.2</t>
  </si>
  <si>
    <t>K.21</t>
  </si>
  <si>
    <t>K.22</t>
  </si>
  <si>
    <t>K.23</t>
  </si>
  <si>
    <t>K.24</t>
  </si>
  <si>
    <t>K.25</t>
  </si>
  <si>
    <t>S</t>
  </si>
  <si>
    <t>S.1</t>
  </si>
  <si>
    <t>S.11</t>
  </si>
  <si>
    <t>S.12</t>
  </si>
  <si>
    <t>S.13</t>
  </si>
  <si>
    <t>S.14</t>
  </si>
  <si>
    <t>S.2</t>
  </si>
  <si>
    <t>S.21</t>
  </si>
  <si>
    <t>S.22</t>
  </si>
  <si>
    <t>S.23</t>
  </si>
  <si>
    <t>S.3</t>
  </si>
  <si>
    <t>S.31</t>
  </si>
  <si>
    <t>S.32</t>
  </si>
  <si>
    <t>P</t>
  </si>
  <si>
    <t>P.1</t>
  </si>
  <si>
    <t>P.11</t>
  </si>
  <si>
    <t>P.12</t>
  </si>
  <si>
    <t>P.13</t>
  </si>
  <si>
    <t>P.14</t>
  </si>
  <si>
    <t>P.2</t>
  </si>
  <si>
    <t>P.21</t>
  </si>
  <si>
    <t>P.22</t>
  </si>
  <si>
    <t>P.23</t>
  </si>
  <si>
    <t>P.24</t>
  </si>
  <si>
    <t>X</t>
  </si>
  <si>
    <t>n(X)</t>
  </si>
  <si>
    <t>X̅</t>
  </si>
  <si>
    <t>G</t>
  </si>
  <si>
    <t>Unsicherheit aushalten und technische Herausforderungen lösen</t>
  </si>
  <si>
    <t>Kom</t>
  </si>
  <si>
    <t>Auswahl Kommunikationstechnologie</t>
  </si>
  <si>
    <t>E-Mail</t>
  </si>
  <si>
    <t>Nutzung digitaler Lernmöglichkeiten</t>
  </si>
  <si>
    <t>Eingabemaske</t>
  </si>
  <si>
    <t>Eintragen der Kompetenzeinschätzung</t>
  </si>
  <si>
    <t>Nutzen Sie die Tabelle Eingabemaske zur Eingabe der Einschätzungsdaten</t>
  </si>
  <si>
    <t>Einschätzungskarte</t>
  </si>
  <si>
    <t>Einzutragender Wert</t>
  </si>
  <si>
    <t>A1</t>
  </si>
  <si>
    <t>A2</t>
  </si>
  <si>
    <t>B1</t>
  </si>
  <si>
    <t>B2</t>
  </si>
  <si>
    <t>C1</t>
  </si>
  <si>
    <t>C2</t>
  </si>
  <si>
    <t>Tabelle Zuordnung Einschätzungswerte zum einzutragenden Wert:</t>
  </si>
  <si>
    <r>
      <rPr>
        <b/>
        <sz val="12"/>
        <color theme="1"/>
        <rFont val="Arial"/>
        <family val="2"/>
      </rPr>
      <t>Errechnete Mittelwerte:</t>
    </r>
    <r>
      <rPr>
        <sz val="12"/>
        <color theme="1"/>
        <rFont val="Arial"/>
        <family val="2"/>
      </rPr>
      <t xml:space="preserve"> Sobald Werte eingetragen werden, wird das arithmetische Mittel für die Kompetenzkategorie (bspw. «G – Grundlagen der Digitalisierung») sowie Kompetenzbereich (bspw. «G.1 – Konzepte der Digitalisierung verstehen») errechnet. Kompetenzen, die mit X eingeschätzt werden, werden nicht in die Berechnung einbezogen. Der Mittelwert kann mithilfe der Tabelle 1 wieder auf die entsprechende Stufe (0 bis C2) bezogen werden, um eine generalisierte Einschätzung der Kategorie respektive des Bereiches vornehmen zu können.</t>
    </r>
  </si>
  <si>
    <t>Ablesen der Kompetenzeinschätzung</t>
  </si>
  <si>
    <r>
      <rPr>
        <b/>
        <sz val="12"/>
        <color theme="1"/>
        <rFont val="Arial"/>
        <family val="2"/>
      </rPr>
      <t>Diagramme:</t>
    </r>
    <r>
      <rPr>
        <sz val="12"/>
        <color theme="1"/>
        <rFont val="Arial"/>
        <family val="2"/>
      </rPr>
      <t xml:space="preserve"> Jede Kompetenzkategorie hat rechts neben der Eintragungstabelle eine Balkengrafik, die eine visuelle Übersicht über die Kompetenzeinschätzung ermöglicht. Am unteren Ende des Tabellendokuments zeigt eine Balkengrafik die ermittelten Mittelwert aller Kompetenzbereiche.</t>
    </r>
  </si>
  <si>
    <t>In den Spalten X und K sind gelbe Felder vorhanden. In diese werden die Einschätzungen eingetragen. Sollte keine Einschätzung vorgenommen werden können, tragen Sie bitte bei der entsprechenden Kompetenz in Spalte X den Grossbuchstaben X ein. Sollte die Kompetenz auf den Stufen 0, A1, A2, B1, B2, C1 oder C2 eingeschätzt werden, tragen Sie in der Spalte K die entsprechende Ziffer (von 0 bis 6) ein (vgl. Tabelle "Zuordnung" und Abbildung unten).</t>
  </si>
  <si>
    <t>U</t>
  </si>
  <si>
    <t>U.1</t>
  </si>
  <si>
    <t>U.11</t>
  </si>
  <si>
    <t>U.12</t>
  </si>
  <si>
    <t>U.13</t>
  </si>
  <si>
    <t>U.14</t>
  </si>
  <si>
    <t>U.15</t>
  </si>
  <si>
    <t>U.16</t>
  </si>
  <si>
    <t>U.17</t>
  </si>
  <si>
    <t>U.18</t>
  </si>
  <si>
    <t>U.2</t>
  </si>
  <si>
    <t>U.21</t>
  </si>
  <si>
    <t>U.22</t>
  </si>
  <si>
    <t>U.23</t>
  </si>
  <si>
    <t>U.24</t>
  </si>
  <si>
    <t>E</t>
  </si>
  <si>
    <t>E.1</t>
  </si>
  <si>
    <t>E.11</t>
  </si>
  <si>
    <t>E.12</t>
  </si>
  <si>
    <t>E.13</t>
  </si>
  <si>
    <t>E.14</t>
  </si>
  <si>
    <t>E.15</t>
  </si>
  <si>
    <t>E.16</t>
  </si>
  <si>
    <t>E.17</t>
  </si>
  <si>
    <t>E.18</t>
  </si>
  <si>
    <t>E.2</t>
  </si>
  <si>
    <t>E.21</t>
  </si>
  <si>
    <t>E.22</t>
  </si>
  <si>
    <t>E.23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</si>
</sst>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A007F"/>
        <bgColor indexed="64"/>
      </patternFill>
    </fill>
    <fill>
      <patternFill patternType="solid">
        <fgColor rgb="FFDC3F90"/>
        <bgColor indexed="64"/>
      </patternFill>
    </fill>
    <fill>
      <patternFill patternType="solid">
        <fgColor rgb="FFFFCA00"/>
        <bgColor indexed="64"/>
      </patternFill>
    </fill>
    <fill>
      <patternFill patternType="solid">
        <fgColor rgb="FFFFDA2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9" borderId="4" xfId="0" applyFont="1" applyFill="1" applyBorder="1" applyAlignment="1">
      <alignment horizontal="center" vertical="top" wrapText="1"/>
    </xf>
    <xf numFmtId="0" fontId="8" fillId="11" borderId="4" xfId="0" applyFont="1" applyFill="1" applyBorder="1" applyAlignment="1">
      <alignment horizontal="center" vertical="top" wrapText="1"/>
    </xf>
    <xf numFmtId="0" fontId="7" fillId="13" borderId="4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0" fillId="13" borderId="4" xfId="0" applyFont="1" applyFill="1" applyBorder="1" applyAlignment="1">
      <alignment horizontal="center"/>
    </xf>
    <xf numFmtId="164" fontId="10" fillId="3" borderId="14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10" fillId="5" borderId="5" xfId="0" applyNumberFormat="1" applyFont="1" applyFill="1" applyBorder="1" applyAlignment="1">
      <alignment horizontal="center"/>
    </xf>
    <xf numFmtId="164" fontId="10" fillId="6" borderId="7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9" fillId="7" borderId="5" xfId="0" applyNumberFormat="1" applyFont="1" applyFill="1" applyBorder="1" applyAlignment="1">
      <alignment horizontal="center"/>
    </xf>
    <xf numFmtId="164" fontId="10" fillId="8" borderId="7" xfId="0" applyNumberFormat="1" applyFont="1" applyFill="1" applyBorder="1" applyAlignment="1">
      <alignment horizontal="center"/>
    </xf>
    <xf numFmtId="164" fontId="11" fillId="9" borderId="5" xfId="0" applyNumberFormat="1" applyFont="1" applyFill="1" applyBorder="1" applyAlignment="1">
      <alignment horizontal="center"/>
    </xf>
    <xf numFmtId="164" fontId="11" fillId="10" borderId="7" xfId="0" applyNumberFormat="1" applyFont="1" applyFill="1" applyBorder="1" applyAlignment="1">
      <alignment horizontal="center"/>
    </xf>
    <xf numFmtId="164" fontId="10" fillId="11" borderId="5" xfId="0" applyNumberFormat="1" applyFont="1" applyFill="1" applyBorder="1" applyAlignment="1">
      <alignment horizontal="center"/>
    </xf>
    <xf numFmtId="164" fontId="10" fillId="12" borderId="7" xfId="0" applyNumberFormat="1" applyFont="1" applyFill="1" applyBorder="1" applyAlignment="1">
      <alignment horizontal="center"/>
    </xf>
    <xf numFmtId="164" fontId="10" fillId="13" borderId="5" xfId="0" applyNumberFormat="1" applyFont="1" applyFill="1" applyBorder="1" applyAlignment="1">
      <alignment horizontal="center"/>
    </xf>
    <xf numFmtId="164" fontId="10" fillId="14" borderId="7" xfId="0" applyNumberFormat="1" applyFont="1" applyFill="1" applyBorder="1" applyAlignment="1">
      <alignment horizontal="center"/>
    </xf>
    <xf numFmtId="0" fontId="9" fillId="3" borderId="3" xfId="0" applyFont="1" applyFill="1" applyBorder="1"/>
    <xf numFmtId="0" fontId="5" fillId="0" borderId="6" xfId="0" applyFont="1" applyBorder="1"/>
    <xf numFmtId="16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5" fillId="0" borderId="8" xfId="0" applyFont="1" applyBorder="1"/>
    <xf numFmtId="0" fontId="3" fillId="0" borderId="9" xfId="0" applyFont="1" applyBorder="1" applyAlignment="1">
      <alignment vertical="top" wrapText="1"/>
    </xf>
    <xf numFmtId="0" fontId="5" fillId="0" borderId="11" xfId="0" applyFont="1" applyBorder="1"/>
    <xf numFmtId="0" fontId="3" fillId="0" borderId="0" xfId="0" applyFont="1" applyAlignment="1">
      <alignment vertical="top" wrapText="1"/>
    </xf>
    <xf numFmtId="0" fontId="9" fillId="5" borderId="3" xfId="0" applyFont="1" applyFill="1" applyBorder="1"/>
    <xf numFmtId="0" fontId="9" fillId="7" borderId="3" xfId="0" applyFont="1" applyFill="1" applyBorder="1"/>
    <xf numFmtId="0" fontId="5" fillId="9" borderId="3" xfId="0" applyFont="1" applyFill="1" applyBorder="1"/>
    <xf numFmtId="0" fontId="9" fillId="11" borderId="3" xfId="0" applyFont="1" applyFill="1" applyBorder="1"/>
    <xf numFmtId="0" fontId="9" fillId="13" borderId="3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9" fillId="0" borderId="0" xfId="0" applyFont="1" applyAlignment="1">
      <alignment vertical="top" wrapText="1"/>
    </xf>
    <xf numFmtId="164" fontId="10" fillId="4" borderId="7" xfId="0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1" applyFont="1"/>
    <xf numFmtId="0" fontId="5" fillId="0" borderId="1" xfId="0" applyFont="1" applyBorder="1"/>
    <xf numFmtId="0" fontId="11" fillId="0" borderId="0" xfId="0" applyFont="1"/>
    <xf numFmtId="0" fontId="16" fillId="0" borderId="0" xfId="0" applyFont="1" applyAlignment="1">
      <alignment horizontal="left" vertical="center" wrapText="1" indent="4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2" fillId="0" borderId="0" xfId="0" applyFont="1"/>
    <xf numFmtId="0" fontId="7" fillId="11" borderId="4" xfId="0" applyFont="1" applyFill="1" applyBorder="1" applyAlignment="1">
      <alignment horizontal="left" vertical="top" wrapText="1"/>
    </xf>
    <xf numFmtId="0" fontId="7" fillId="13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vertical="top" wrapText="1"/>
    </xf>
    <xf numFmtId="0" fontId="4" fillId="15" borderId="17" xfId="0" applyFont="1" applyFill="1" applyBorder="1" applyAlignment="1">
      <alignment vertical="top" wrapText="1"/>
    </xf>
    <xf numFmtId="0" fontId="2" fillId="9" borderId="4" xfId="0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BA007F"/>
      <color rgb="FFFFCA00"/>
      <color rgb="FFFFDA2C"/>
      <color rgb="FFDC3F90"/>
      <color rgb="FFC72E9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'(Kat)'!$B$3</c:f>
              <c:strCache>
                <c:ptCount val="1"/>
                <c:pt idx="0">
                  <c:v>Grundlagen der Digitalisierung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'(Kat)'!$B$4:$B$15</c:f>
              <c:strCache>
                <c:ptCount val="12"/>
                <c:pt idx="0">
                  <c:v>Digitale Grundprinzipien</c:v>
                </c:pt>
                <c:pt idx="1">
                  <c:v>Digitale Strukturen</c:v>
                </c:pt>
                <c:pt idx="2">
                  <c:v>Digitale Prozesse</c:v>
                </c:pt>
                <c:pt idx="3">
                  <c:v>Funktionsweise Hardware</c:v>
                </c:pt>
                <c:pt idx="4">
                  <c:v>Verbindung digitaler Geräte</c:v>
                </c:pt>
                <c:pt idx="5">
                  <c:v>Bedienung digitaler Geräte</c:v>
                </c:pt>
                <c:pt idx="6">
                  <c:v>Grundfunktionen Betriebssysteme</c:v>
                </c:pt>
                <c:pt idx="7">
                  <c:v>Softwareinstallation</c:v>
                </c:pt>
                <c:pt idx="8">
                  <c:v>Einarbeitung neue Software</c:v>
                </c:pt>
                <c:pt idx="9">
                  <c:v>Softwareaktualisierung</c:v>
                </c:pt>
                <c:pt idx="10">
                  <c:v>Grundprogramme</c:v>
                </c:pt>
                <c:pt idx="11">
                  <c:v>Spezialprogramme</c:v>
                </c:pt>
              </c:strCache>
            </c:strRef>
          </c:cat>
          <c:val>
            <c:numRef>
              <c:f>'(Kat)'!$C$4:$C$15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4-7D45-BF3D-0D3B4E10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152143"/>
        <c:axId val="1362038751"/>
      </c:barChart>
      <c:catAx>
        <c:axId val="867152143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62038751"/>
        <c:crosses val="autoZero"/>
        <c:auto val="1"/>
        <c:lblAlgn val="ctr"/>
        <c:lblOffset val="100"/>
        <c:noMultiLvlLbl val="0"/>
      </c:catAx>
      <c:valAx>
        <c:axId val="1362038751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67152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Umgang mit Informationen und Daten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'(Kat)'!$B$17</c:f>
              <c:strCache>
                <c:ptCount val="1"/>
                <c:pt idx="0">
                  <c:v>Umgang mit Informationen und Daten
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'(Kat)'!$B$18:$B$29</c:f>
              <c:strCache>
                <c:ptCount val="12"/>
                <c:pt idx="0">
                  <c:v>Produktion Datenformate</c:v>
                </c:pt>
                <c:pt idx="1">
                  <c:v>Umwandlung Datenformate</c:v>
                </c:pt>
                <c:pt idx="2">
                  <c:v>Dateienparameter</c:v>
                </c:pt>
                <c:pt idx="3">
                  <c:v>Dateienverwaltung</c:v>
                </c:pt>
                <c:pt idx="4">
                  <c:v>Datenspeicherung</c:v>
                </c:pt>
                <c:pt idx="5">
                  <c:v>Datensynchronisation</c:v>
                </c:pt>
                <c:pt idx="6">
                  <c:v>Systeme zur Datenverarbeitung</c:v>
                </c:pt>
                <c:pt idx="7">
                  <c:v>Daten teilen</c:v>
                </c:pt>
                <c:pt idx="8">
                  <c:v>Suchstrategie</c:v>
                </c:pt>
                <c:pt idx="9">
                  <c:v>Auswahl Suchsysteme</c:v>
                </c:pt>
                <c:pt idx="10">
                  <c:v>Einordnung in Kontext</c:v>
                </c:pt>
                <c:pt idx="11">
                  <c:v>Beurteilung Informationen</c:v>
                </c:pt>
              </c:strCache>
            </c:strRef>
          </c:cat>
          <c:val>
            <c:numRef>
              <c:f>'(Kat)'!$C$18:$C$29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1-1E49-8F65-C042E1955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0870095"/>
        <c:axId val="1340327503"/>
      </c:barChart>
      <c:catAx>
        <c:axId val="13408700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40327503"/>
        <c:crosses val="autoZero"/>
        <c:auto val="1"/>
        <c:lblAlgn val="ctr"/>
        <c:lblOffset val="100"/>
        <c:noMultiLvlLbl val="0"/>
      </c:catAx>
      <c:valAx>
        <c:axId val="1340327503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0870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'(Kat)'!$B$31</c:f>
              <c:strCache>
                <c:ptCount val="1"/>
                <c:pt idx="0">
                  <c:v>Kommunikation und Zusammenarbeit</c:v>
                </c:pt>
              </c:strCache>
            </c:strRef>
          </c:tx>
          <c:spPr>
            <a:solidFill>
              <a:srgbClr val="BA007F"/>
            </a:solidFill>
            <a:ln>
              <a:noFill/>
            </a:ln>
            <a:effectLst/>
          </c:spPr>
          <c:invertIfNegative val="0"/>
          <c:cat>
            <c:strRef>
              <c:f>'(Kat)'!$B$32:$B$42</c:f>
              <c:strCache>
                <c:ptCount val="11"/>
                <c:pt idx="0">
                  <c:v>Auswahl Kommunikationstechnologie</c:v>
                </c:pt>
                <c:pt idx="1">
                  <c:v>E-Mail</c:v>
                </c:pt>
                <c:pt idx="2">
                  <c:v>Chat</c:v>
                </c:pt>
                <c:pt idx="3">
                  <c:v>Video-Anrufe</c:v>
                </c:pt>
                <c:pt idx="4">
                  <c:v>Video-Konferenzen</c:v>
                </c:pt>
                <c:pt idx="5">
                  <c:v>Adressbuch</c:v>
                </c:pt>
                <c:pt idx="6">
                  <c:v>Benutzerkonto</c:v>
                </c:pt>
                <c:pt idx="7">
                  <c:v>Plattformen</c:v>
                </c:pt>
                <c:pt idx="8">
                  <c:v>Geteilte Dateien</c:v>
                </c:pt>
                <c:pt idx="9">
                  <c:v>Soziale Netzwerke</c:v>
                </c:pt>
                <c:pt idx="10">
                  <c:v>Digitale Identität</c:v>
                </c:pt>
              </c:strCache>
            </c:strRef>
          </c:cat>
          <c:val>
            <c:numRef>
              <c:f>'(Kat)'!$C$32:$C$42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D-BA4F-94D8-CB1C6E660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1117167"/>
        <c:axId val="1341027087"/>
      </c:barChart>
      <c:catAx>
        <c:axId val="13411171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41027087"/>
        <c:crosses val="autoZero"/>
        <c:auto val="1"/>
        <c:lblAlgn val="ctr"/>
        <c:lblOffset val="100"/>
        <c:noMultiLvlLbl val="0"/>
      </c:catAx>
      <c:valAx>
        <c:axId val="1341027087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111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'(Kat)'!$B$44</c:f>
              <c:strCache>
                <c:ptCount val="1"/>
                <c:pt idx="0">
                  <c:v>Erstellung digitaler Inhalte</c:v>
                </c:pt>
              </c:strCache>
            </c:strRef>
          </c:tx>
          <c:spPr>
            <a:solidFill>
              <a:srgbClr val="FFCA00"/>
            </a:solidFill>
            <a:ln>
              <a:noFill/>
            </a:ln>
            <a:effectLst/>
          </c:spPr>
          <c:invertIfNegative val="0"/>
          <c:cat>
            <c:strRef>
              <c:f>'(Kat)'!$B$45:$B$55</c:f>
              <c:strCache>
                <c:ptCount val="11"/>
                <c:pt idx="0">
                  <c:v>Textdokumente</c:v>
                </c:pt>
                <c:pt idx="1">
                  <c:v>Tabellenkalkulation</c:v>
                </c:pt>
                <c:pt idx="2">
                  <c:v>Präsentation</c:v>
                </c:pt>
                <c:pt idx="3">
                  <c:v>Bildaufnahmen</c:v>
                </c:pt>
                <c:pt idx="4">
                  <c:v>Bewegtbildformate</c:v>
                </c:pt>
                <c:pt idx="5">
                  <c:v>Tonaufnahmen</c:v>
                </c:pt>
                <c:pt idx="6">
                  <c:v>Websites</c:v>
                </c:pt>
                <c:pt idx="7">
                  <c:v>Neue Medienprodukte</c:v>
                </c:pt>
                <c:pt idx="8">
                  <c:v>Strukturierung von Abläufen</c:v>
                </c:pt>
                <c:pt idx="9">
                  <c:v>Effizienzsteigerung</c:v>
                </c:pt>
                <c:pt idx="10">
                  <c:v>Automatisierung</c:v>
                </c:pt>
              </c:strCache>
            </c:strRef>
          </c:cat>
          <c:val>
            <c:numRef>
              <c:f>'(Kat)'!$C$45:$C$55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8-FB43-AB2A-85F6702E0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5026239"/>
        <c:axId val="1335046415"/>
      </c:barChart>
      <c:catAx>
        <c:axId val="13350262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35046415"/>
        <c:crosses val="autoZero"/>
        <c:auto val="1"/>
        <c:lblAlgn val="ctr"/>
        <c:lblOffset val="100"/>
        <c:noMultiLvlLbl val="0"/>
      </c:catAx>
      <c:valAx>
        <c:axId val="1335046415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502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'(Kat)'!$B$57</c:f>
              <c:strCache>
                <c:ptCount val="1"/>
                <c:pt idx="0">
                  <c:v>Sicherheit und Recht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'(Kat)'!$B$58:$B$66</c:f>
              <c:strCache>
                <c:ptCount val="9"/>
                <c:pt idx="0">
                  <c:v>Sichere Zugänge</c:v>
                </c:pt>
                <c:pt idx="1">
                  <c:v>Passwortverwaltung</c:v>
                </c:pt>
                <c:pt idx="2">
                  <c:v>Datensicherheit</c:v>
                </c:pt>
                <c:pt idx="3">
                  <c:v>Schadsoftware</c:v>
                </c:pt>
                <c:pt idx="4">
                  <c:v>Rechtliche Grundlagen</c:v>
                </c:pt>
                <c:pt idx="5">
                  <c:v>Daten-Quellen</c:v>
                </c:pt>
                <c:pt idx="6">
                  <c:v>Persönlicher Datenschutz</c:v>
                </c:pt>
                <c:pt idx="7">
                  <c:v>Gesundheitsschutz</c:v>
                </c:pt>
                <c:pt idx="8">
                  <c:v>Umweltschutz</c:v>
                </c:pt>
              </c:strCache>
            </c:strRef>
          </c:cat>
          <c:val>
            <c:numRef>
              <c:f>'(Kat)'!$C$58:$C$66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2-9440-8CB4-B6978AFF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61345919"/>
        <c:axId val="1361381359"/>
      </c:barChart>
      <c:catAx>
        <c:axId val="13613459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61381359"/>
        <c:crosses val="autoZero"/>
        <c:auto val="1"/>
        <c:lblAlgn val="ctr"/>
        <c:lblOffset val="100"/>
        <c:noMultiLvlLbl val="0"/>
      </c:catAx>
      <c:valAx>
        <c:axId val="1361381359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345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Problemlösen und Weiterlernen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'(Kat)'!$B$68</c:f>
              <c:strCache>
                <c:ptCount val="1"/>
                <c:pt idx="0">
                  <c:v>Problemlösen und Weiterlernen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'(Kat)'!$B$69:$B$76</c:f>
              <c:strCache>
                <c:ptCount val="8"/>
                <c:pt idx="0">
                  <c:v>Umgang mit Unsicherheit</c:v>
                </c:pt>
                <c:pt idx="1">
                  <c:v>Identifikation technischer Probleme</c:v>
                </c:pt>
                <c:pt idx="2">
                  <c:v>Technische Unterstützung</c:v>
                </c:pt>
                <c:pt idx="3">
                  <c:v>Problemlösung</c:v>
                </c:pt>
                <c:pt idx="4">
                  <c:v>Kompetenzeinschätzung</c:v>
                </c:pt>
                <c:pt idx="5">
                  <c:v>Perspektiven für die Weiterentwicklung</c:v>
                </c:pt>
                <c:pt idx="6">
                  <c:v>Kompetenzentwicklung</c:v>
                </c:pt>
                <c:pt idx="7">
                  <c:v>Nutzung digitaler Lernmöglichkeiten</c:v>
                </c:pt>
              </c:strCache>
            </c:strRef>
          </c:cat>
          <c:val>
            <c:numRef>
              <c:f>'(Kat)'!$C$69:$C$76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0-DE42-8771-EF872F23F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26070719"/>
        <c:axId val="1339995039"/>
      </c:barChart>
      <c:catAx>
        <c:axId val="13260707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39995039"/>
        <c:crosses val="autoZero"/>
        <c:auto val="1"/>
        <c:lblAlgn val="ctr"/>
        <c:lblOffset val="100"/>
        <c:noMultiLvlLbl val="0"/>
      </c:catAx>
      <c:valAx>
        <c:axId val="1339995039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26070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b="1">
                <a:latin typeface="Arial" panose="020B0604020202020204" pitchFamily="34" charset="0"/>
                <a:cs typeface="Arial" panose="020B0604020202020204" pitchFamily="34" charset="0"/>
              </a:rPr>
              <a:t>Alle Kompetenzbereiche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'(All)'!$B$5:$B$18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0-6A47-BCDF-41DE4F94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4082863"/>
        <c:axId val="136143099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'(All)'!$C$5:$C$18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0-6A47-BCDF-41DE4F94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082863"/>
        <c:axId val="1361430991"/>
      </c:lineChart>
      <c:catAx>
        <c:axId val="87408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61430991"/>
        <c:crosses val="autoZero"/>
        <c:auto val="1"/>
        <c:lblAlgn val="ctr"/>
        <c:lblOffset val="100"/>
        <c:noMultiLvlLbl val="0"/>
      </c:catAx>
      <c:valAx>
        <c:axId val="136143099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082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Alle Kompetenzbereiche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'(All)'!$B$5:$B$18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0-6A4F-B437-C76FC7E12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4082863"/>
        <c:axId val="136143099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'(All)'!$C$5:$C$18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0-6A4F-B437-C76FC7E12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082863"/>
        <c:axId val="1361430991"/>
      </c:lineChart>
      <c:catAx>
        <c:axId val="874082863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430991"/>
        <c:crosses val="autoZero"/>
        <c:auto val="1"/>
        <c:lblAlgn val="ctr"/>
        <c:lblOffset val="100"/>
        <c:noMultiLvlLbl val="0"/>
      </c:catAx>
      <c:valAx>
        <c:axId val="1361430991"/>
        <c:scaling>
          <c:orientation val="minMax"/>
          <c:max val="6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082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Alle Kompetenzbereiche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'(All)'!$B$5:$B$18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0-6A4F-B437-C76FC7E12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4082863"/>
        <c:axId val="136143099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'(All)'!$C$5:$C$18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0-6A4F-B437-C76FC7E12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082863"/>
        <c:axId val="1361430991"/>
      </c:lineChart>
      <c:catAx>
        <c:axId val="87408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430991"/>
        <c:crosses val="autoZero"/>
        <c:auto val="1"/>
        <c:lblAlgn val="ctr"/>
        <c:lblOffset val="100"/>
        <c:noMultiLvlLbl val="0"/>
      </c:catAx>
      <c:valAx>
        <c:axId val="136143099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082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317500</xdr:colOff>
      <xdr:row>4</xdr:row>
      <xdr:rowOff>112141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DEE17D-CA46-3730-A423-67F8628D2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222500" cy="924940"/>
        </a:xfrm>
        <a:prstGeom prst="rect">
          <a:avLst/>
        </a:prstGeom>
      </xdr:spPr>
    </xdr:pic>
    <xdr:clientData/>
  </xdr:twoCellAnchor>
  <xdr:twoCellAnchor editAs="oneCell">
    <xdr:from>
      <xdr:col>0</xdr:col>
      <xdr:colOff>60638</xdr:colOff>
      <xdr:row>11</xdr:row>
      <xdr:rowOff>52590</xdr:rowOff>
    </xdr:from>
    <xdr:to>
      <xdr:col>14</xdr:col>
      <xdr:colOff>45970</xdr:colOff>
      <xdr:row>29</xdr:row>
      <xdr:rowOff>93194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B5BC530-2268-DE7D-99A9-A4CCF63539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966" b="14735"/>
        <a:stretch/>
      </xdr:blipFill>
      <xdr:spPr>
        <a:xfrm>
          <a:off x="60638" y="4175618"/>
          <a:ext cx="7766318" cy="3743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377785</xdr:colOff>
      <xdr:row>3</xdr:row>
      <xdr:rowOff>1</xdr:rowOff>
    </xdr:from>
    <xdr:to>
      <xdr:col>12</xdr:col>
      <xdr:colOff>450123</xdr:colOff>
      <xdr:row>17</xdr:row>
      <xdr:rowOff>32152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6688824-F1A8-D243-8A37-BD75ACADE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64300</xdr:colOff>
      <xdr:row>19</xdr:row>
      <xdr:rowOff>208987</xdr:rowOff>
    </xdr:from>
    <xdr:to>
      <xdr:col>12</xdr:col>
      <xdr:colOff>450524</xdr:colOff>
      <xdr:row>34</xdr:row>
      <xdr:rowOff>168797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E1B4AD3-66C7-2D4E-A0EC-F93C9C272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176835</xdr:colOff>
      <xdr:row>35</xdr:row>
      <xdr:rowOff>217024</xdr:rowOff>
    </xdr:from>
    <xdr:to>
      <xdr:col>12</xdr:col>
      <xdr:colOff>443130</xdr:colOff>
      <xdr:row>49</xdr:row>
      <xdr:rowOff>56266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7F39D98D-F539-4944-B935-E91830817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281329</xdr:colOff>
      <xdr:row>50</xdr:row>
      <xdr:rowOff>208987</xdr:rowOff>
    </xdr:from>
    <xdr:to>
      <xdr:col>12</xdr:col>
      <xdr:colOff>443691</xdr:colOff>
      <xdr:row>63</xdr:row>
      <xdr:rowOff>128607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DF58CBF-C19E-924A-AA5A-A8572EE98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385822</xdr:colOff>
      <xdr:row>65</xdr:row>
      <xdr:rowOff>208988</xdr:rowOff>
    </xdr:from>
    <xdr:to>
      <xdr:col>12</xdr:col>
      <xdr:colOff>444898</xdr:colOff>
      <xdr:row>76</xdr:row>
      <xdr:rowOff>96456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7F7086FD-EBD2-F744-A22D-F9BE4D4B4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184873</xdr:colOff>
      <xdr:row>80</xdr:row>
      <xdr:rowOff>8038</xdr:rowOff>
    </xdr:from>
    <xdr:to>
      <xdr:col>12</xdr:col>
      <xdr:colOff>442807</xdr:colOff>
      <xdr:row>90</xdr:row>
      <xdr:rowOff>160760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726B998F-00C8-7B45-9997-4C7686DBD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120570</xdr:colOff>
      <xdr:row>94</xdr:row>
      <xdr:rowOff>0</xdr:rowOff>
    </xdr:from>
    <xdr:to>
      <xdr:col>6</xdr:col>
      <xdr:colOff>369747</xdr:colOff>
      <xdr:row>117</xdr:row>
      <xdr:rowOff>16076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92985CF8-E41E-0D45-BD70-D76E0FAD0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184873</xdr:colOff>
      <xdr:row>99</xdr:row>
      <xdr:rowOff>152720</xdr:rowOff>
    </xdr:from>
    <xdr:to>
      <xdr:col>2</xdr:col>
      <xdr:colOff>225063</xdr:colOff>
      <xdr:row>99</xdr:row>
      <xdr:rowOff>152720</xdr:rowOff>
    </xdr:to>
    <xdr:cxnSp macro="">
      <xdr:nvCxnSpPr>
        <xdr:cNvPr id="13" name="Gerade Verbindung 12">
          <a:extLst>
            <a:ext uri="{FF2B5EF4-FFF2-40B4-BE49-F238E27FC236}">
              <a16:creationId xmlns:a16="http://schemas.microsoft.com/office/drawing/2014/main" id="{845C545B-4643-EF4D-ADA1-821CDF2AB12D}"/>
            </a:ext>
          </a:extLst>
        </xdr:cNvPr>
        <xdr:cNvCxnSpPr/>
      </xdr:nvCxnSpPr>
      <xdr:spPr>
        <a:xfrm>
          <a:off x="184873" y="21525695"/>
          <a:ext cx="787722" cy="0"/>
        </a:xfrm>
        <a:prstGeom prst="line">
          <a:avLst/>
        </a:prstGeom>
        <a:ln w="381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0.25532</cdr:y>
    </cdr:from>
    <cdr:to>
      <cdr:x>0.16646</cdr:x>
      <cdr:y>0.35584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C87BCB80-B71E-C240-B089-B402A063A1BD}"/>
            </a:ext>
          </a:extLst>
        </cdr:cNvPr>
        <cdr:cNvSpPr txBox="1"/>
      </cdr:nvSpPr>
      <cdr:spPr>
        <a:xfrm xmlns:a="http://schemas.openxmlformats.org/drawingml/2006/main">
          <a:off x="0" y="1184151"/>
          <a:ext cx="1085119" cy="466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Mittelwert</a:t>
          </a:r>
          <a:r>
            <a:rPr lang="de-DE" sz="900" baseline="0">
              <a:latin typeface="Arial" panose="020B0604020202020204" pitchFamily="34" charset="0"/>
              <a:cs typeface="Arial" panose="020B0604020202020204" pitchFamily="34" charset="0"/>
            </a:rPr>
            <a:t> Einschätzung</a:t>
          </a:r>
        </a:p>
        <a:p xmlns:a="http://schemas.openxmlformats.org/drawingml/2006/main">
          <a:r>
            <a:rPr lang="de-DE" sz="900" baseline="0">
              <a:latin typeface="Arial" panose="020B0604020202020204" pitchFamily="34" charset="0"/>
              <a:cs typeface="Arial" panose="020B0604020202020204" pitchFamily="34" charset="0"/>
            </a:rPr>
            <a:t>Kompetenzen</a:t>
          </a:r>
          <a:endParaRPr lang="de-DE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260350</xdr:colOff>
      <xdr:row>3</xdr:row>
      <xdr:rowOff>127000</xdr:rowOff>
    </xdr:from>
    <xdr:to>
      <xdr:col>10</xdr:col>
      <xdr:colOff>38100</xdr:colOff>
      <xdr:row>22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572B94E-28AF-2D4E-AA0E-4668CEF20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222250</xdr:colOff>
      <xdr:row>3</xdr:row>
      <xdr:rowOff>177800</xdr:rowOff>
    </xdr:from>
    <xdr:to>
      <xdr:col>10</xdr:col>
      <xdr:colOff>0</xdr:colOff>
      <xdr:row>22</xdr:row>
      <xdr:rowOff>88900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CEA1015-4CB0-374E-BE0B-09A2C97FE2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 2013–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2BE0A-E503-2346-ADD7-DB1732FAC025}">
  <dimension ref="A7:N41"/>
  <sheetViews>
    <sheetView zoomScale="142" workbookViewId="0">
      <selection activeCell="A11" sqref="A11:N11"/>
    </sheetView>
  </sheetViews>
  <sheetFormatPr baseColWidth="10" defaultRowHeight="16" x14ac:dyDescent="0.2"/>
  <cols>
    <col min="1" max="1" width="20.1640625" style="10" customWidth="1"/>
    <col min="2" max="13" width="4.83203125" style="10" customWidth="1"/>
    <col min="14" max="14" width="24.1640625" style="10" customWidth="1"/>
    <col min="15" max="16384" width="10.83203125" style="10"/>
  </cols>
  <sheetData>
    <row r="7" spans="1:14" ht="20" x14ac:dyDescent="0.2">
      <c r="A7" s="55" t="s">
        <v>143</v>
      </c>
    </row>
    <row r="9" spans="1:14" x14ac:dyDescent="0.2">
      <c r="A9" s="56" t="s">
        <v>144</v>
      </c>
    </row>
    <row r="11" spans="1:14" ht="94" customHeight="1" x14ac:dyDescent="0.2">
      <c r="A11" s="63" t="s">
        <v>157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32" spans="1:1" x14ac:dyDescent="0.2">
      <c r="A32" s="58" t="s">
        <v>153</v>
      </c>
    </row>
    <row r="34" spans="1:14" x14ac:dyDescent="0.2">
      <c r="A34" s="57" t="s">
        <v>145</v>
      </c>
      <c r="B34" s="60" t="s">
        <v>133</v>
      </c>
      <c r="C34" s="61">
        <v>0</v>
      </c>
      <c r="D34" s="60" t="s">
        <v>147</v>
      </c>
      <c r="E34" s="60" t="s">
        <v>148</v>
      </c>
      <c r="F34" s="60" t="s">
        <v>149</v>
      </c>
      <c r="G34" s="60" t="s">
        <v>150</v>
      </c>
      <c r="H34" s="60" t="s">
        <v>151</v>
      </c>
      <c r="I34" s="60" t="s">
        <v>152</v>
      </c>
    </row>
    <row r="35" spans="1:14" x14ac:dyDescent="0.2">
      <c r="A35" s="57" t="s">
        <v>146</v>
      </c>
      <c r="B35" s="60" t="s">
        <v>133</v>
      </c>
      <c r="C35" s="61">
        <v>0</v>
      </c>
      <c r="D35" s="61">
        <v>1</v>
      </c>
      <c r="E35" s="61">
        <v>2</v>
      </c>
      <c r="F35" s="61">
        <v>3</v>
      </c>
      <c r="G35" s="61">
        <v>4</v>
      </c>
      <c r="H35" s="61">
        <v>5</v>
      </c>
      <c r="I35" s="61">
        <v>6</v>
      </c>
    </row>
    <row r="37" spans="1:14" ht="20" x14ac:dyDescent="0.2">
      <c r="A37" s="55" t="s">
        <v>155</v>
      </c>
    </row>
    <row r="38" spans="1:14" ht="20" customHeight="1" x14ac:dyDescent="0.2">
      <c r="A38" s="62"/>
    </row>
    <row r="39" spans="1:14" ht="113" customHeight="1" x14ac:dyDescent="0.2">
      <c r="A39" s="63" t="s">
        <v>154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 ht="122" customHeight="1" x14ac:dyDescent="0.2">
      <c r="A40" s="63" t="s">
        <v>156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1:14" x14ac:dyDescent="0.2">
      <c r="A41" s="59"/>
    </row>
  </sheetData>
  <mergeCells count="3">
    <mergeCell ref="A40:N40"/>
    <mergeCell ref="A39:N39"/>
    <mergeCell ref="A11:N11"/>
  </mergeCells>
  <hyperlinks>
    <hyperlink ref="A9" location="Eingqabemaske!A1" display="Nutzen Sie die Tabelle Eingabemaske zur Eingabe der Einschätzungsdaten" xr:uid="{CD02B440-5D73-544F-B37E-F7558E74C495}"/>
  </hyperlink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5948-FCC1-A241-B525-6CA25982FD0F}">
  <dimension ref="A1:L92"/>
  <sheetViews>
    <sheetView tabSelected="1" topLeftCell="A44" zoomScale="158" workbookViewId="0">
      <selection activeCell="F47" sqref="F47"/>
    </sheetView>
  </sheetViews>
  <sheetFormatPr baseColWidth="10" defaultRowHeight="16" x14ac:dyDescent="0.2"/>
  <cols>
    <col min="1" max="1" width="6" customWidth="1"/>
    <col min="2" max="3" width="3.83203125" customWidth="1"/>
    <col min="4" max="4" width="57.6640625" customWidth="1"/>
    <col min="5" max="7" width="5.5" style="1" customWidth="1"/>
    <col min="8" max="8" width="5.83203125" style="6" customWidth="1"/>
    <col min="9" max="9" width="18.5" style="1" bestFit="1" customWidth="1"/>
    <col min="10" max="10" width="14.83203125" style="1" bestFit="1" customWidth="1"/>
    <col min="11" max="11" width="16.6640625" style="1" bestFit="1" customWidth="1"/>
    <col min="12" max="12" width="10.83203125" style="1"/>
  </cols>
  <sheetData>
    <row r="1" spans="1:8" ht="30" x14ac:dyDescent="0.3">
      <c r="A1" s="64" t="s">
        <v>142</v>
      </c>
      <c r="B1" s="64"/>
      <c r="C1" s="64"/>
      <c r="D1" s="64"/>
      <c r="E1" s="64"/>
      <c r="F1" s="64"/>
      <c r="G1" s="64"/>
      <c r="H1" s="64"/>
    </row>
    <row r="3" spans="1:8" ht="17" thickBot="1" x14ac:dyDescent="0.25">
      <c r="A3" s="10"/>
      <c r="B3" s="10"/>
      <c r="C3" s="10"/>
      <c r="D3" s="10"/>
      <c r="E3" s="11" t="s">
        <v>133</v>
      </c>
      <c r="F3" s="11" t="s">
        <v>95</v>
      </c>
      <c r="G3" s="1" t="s">
        <v>135</v>
      </c>
      <c r="H3" s="6" t="s">
        <v>134</v>
      </c>
    </row>
    <row r="4" spans="1:8" ht="18" x14ac:dyDescent="0.2">
      <c r="A4" s="35" t="s">
        <v>136</v>
      </c>
      <c r="B4" s="69" t="s">
        <v>0</v>
      </c>
      <c r="C4" s="69"/>
      <c r="D4" s="69"/>
      <c r="E4" s="3"/>
      <c r="F4" s="12"/>
      <c r="G4" s="18">
        <f>(SUM(F6:F8)+SUM(F10:F12)+SUM(F14:F19))/(12-SUM(H5:H13))</f>
        <v>0</v>
      </c>
    </row>
    <row r="5" spans="1:8" x14ac:dyDescent="0.2">
      <c r="A5" s="36" t="s">
        <v>80</v>
      </c>
      <c r="B5" s="37"/>
      <c r="C5" s="67" t="s">
        <v>1</v>
      </c>
      <c r="D5" s="67"/>
      <c r="E5" s="67"/>
      <c r="F5" s="68"/>
      <c r="G5" s="54">
        <f>SUM(F6:F8)/(3-H5)</f>
        <v>0</v>
      </c>
      <c r="H5" s="6">
        <f>COUNTIF(E6:E8,"X")</f>
        <v>0</v>
      </c>
    </row>
    <row r="6" spans="1:8" ht="17" x14ac:dyDescent="0.2">
      <c r="A6" s="36" t="s">
        <v>81</v>
      </c>
      <c r="B6" s="37"/>
      <c r="C6" s="38"/>
      <c r="D6" s="38" t="s">
        <v>2</v>
      </c>
      <c r="E6" s="48"/>
      <c r="F6" s="49"/>
      <c r="G6" s="20"/>
    </row>
    <row r="7" spans="1:8" ht="17" x14ac:dyDescent="0.2">
      <c r="A7" s="36" t="s">
        <v>83</v>
      </c>
      <c r="B7" s="37"/>
      <c r="C7" s="38"/>
      <c r="D7" s="38" t="s">
        <v>3</v>
      </c>
      <c r="E7" s="48"/>
      <c r="F7" s="49"/>
      <c r="G7" s="20"/>
    </row>
    <row r="8" spans="1:8" ht="17" x14ac:dyDescent="0.2">
      <c r="A8" s="36" t="s">
        <v>82</v>
      </c>
      <c r="B8" s="37"/>
      <c r="C8" s="38"/>
      <c r="D8" s="38" t="s">
        <v>4</v>
      </c>
      <c r="E8" s="48"/>
      <c r="F8" s="49"/>
      <c r="G8" s="20"/>
    </row>
    <row r="9" spans="1:8" x14ac:dyDescent="0.2">
      <c r="A9" s="36" t="s">
        <v>85</v>
      </c>
      <c r="B9" s="38"/>
      <c r="C9" s="67" t="s">
        <v>5</v>
      </c>
      <c r="D9" s="67"/>
      <c r="E9" s="67"/>
      <c r="F9" s="68"/>
      <c r="G9" s="19">
        <f>SUM(F10:F12)/(3-H9)</f>
        <v>0</v>
      </c>
      <c r="H9" s="6">
        <f>COUNTIF(E10:E12,"X")</f>
        <v>0</v>
      </c>
    </row>
    <row r="10" spans="1:8" ht="17" x14ac:dyDescent="0.2">
      <c r="A10" s="36" t="s">
        <v>84</v>
      </c>
      <c r="B10" s="38"/>
      <c r="C10" s="38"/>
      <c r="D10" s="38" t="s">
        <v>6</v>
      </c>
      <c r="E10" s="48"/>
      <c r="F10" s="49"/>
      <c r="G10" s="20"/>
    </row>
    <row r="11" spans="1:8" ht="17" x14ac:dyDescent="0.2">
      <c r="A11" s="36" t="s">
        <v>86</v>
      </c>
      <c r="B11" s="38"/>
      <c r="C11" s="38"/>
      <c r="D11" s="38" t="s">
        <v>7</v>
      </c>
      <c r="E11" s="48"/>
      <c r="F11" s="49"/>
      <c r="G11" s="20"/>
    </row>
    <row r="12" spans="1:8" ht="17" x14ac:dyDescent="0.2">
      <c r="A12" s="36" t="s">
        <v>87</v>
      </c>
      <c r="B12" s="38"/>
      <c r="C12" s="38"/>
      <c r="D12" s="38" t="s">
        <v>8</v>
      </c>
      <c r="E12" s="48"/>
      <c r="F12" s="49"/>
      <c r="G12" s="20"/>
    </row>
    <row r="13" spans="1:8" x14ac:dyDescent="0.2">
      <c r="A13" s="36" t="s">
        <v>88</v>
      </c>
      <c r="B13" s="38"/>
      <c r="C13" s="67" t="s">
        <v>9</v>
      </c>
      <c r="D13" s="67"/>
      <c r="E13" s="67"/>
      <c r="F13" s="68"/>
      <c r="G13" s="19">
        <f>SUM(F14:F19)/(6-H13)</f>
        <v>0</v>
      </c>
      <c r="H13" s="6">
        <f>COUNTIF(E14:E19,"X")</f>
        <v>0</v>
      </c>
    </row>
    <row r="14" spans="1:8" ht="17" x14ac:dyDescent="0.2">
      <c r="A14" s="36" t="s">
        <v>89</v>
      </c>
      <c r="B14" s="38"/>
      <c r="C14" s="38"/>
      <c r="D14" s="38" t="s">
        <v>10</v>
      </c>
      <c r="E14" s="48"/>
      <c r="F14" s="49"/>
      <c r="G14" s="20"/>
    </row>
    <row r="15" spans="1:8" ht="17" x14ac:dyDescent="0.2">
      <c r="A15" s="36" t="s">
        <v>90</v>
      </c>
      <c r="B15" s="38"/>
      <c r="C15" s="38"/>
      <c r="D15" s="38" t="s">
        <v>11</v>
      </c>
      <c r="E15" s="48"/>
      <c r="F15" s="49"/>
      <c r="G15" s="20"/>
    </row>
    <row r="16" spans="1:8" ht="17" x14ac:dyDescent="0.2">
      <c r="A16" s="36" t="s">
        <v>91</v>
      </c>
      <c r="B16" s="38"/>
      <c r="C16" s="38"/>
      <c r="D16" s="38" t="s">
        <v>12</v>
      </c>
      <c r="E16" s="48"/>
      <c r="F16" s="49"/>
      <c r="G16" s="20"/>
    </row>
    <row r="17" spans="1:8" ht="17" x14ac:dyDescent="0.2">
      <c r="A17" s="36" t="s">
        <v>92</v>
      </c>
      <c r="B17" s="38"/>
      <c r="C17" s="38"/>
      <c r="D17" s="38" t="s">
        <v>13</v>
      </c>
      <c r="E17" s="48"/>
      <c r="F17" s="49"/>
      <c r="G17" s="20"/>
    </row>
    <row r="18" spans="1:8" ht="17" x14ac:dyDescent="0.2">
      <c r="A18" s="36" t="s">
        <v>93</v>
      </c>
      <c r="B18" s="38"/>
      <c r="C18" s="38"/>
      <c r="D18" s="38" t="s">
        <v>14</v>
      </c>
      <c r="E18" s="48"/>
      <c r="F18" s="49"/>
      <c r="G18" s="20"/>
    </row>
    <row r="19" spans="1:8" ht="18" thickBot="1" x14ac:dyDescent="0.25">
      <c r="A19" s="39" t="s">
        <v>94</v>
      </c>
      <c r="B19" s="40"/>
      <c r="C19" s="40"/>
      <c r="D19" s="40" t="s">
        <v>15</v>
      </c>
      <c r="E19" s="50"/>
      <c r="F19" s="51"/>
      <c r="G19" s="21"/>
    </row>
    <row r="20" spans="1:8" ht="17" thickBot="1" x14ac:dyDescent="0.25">
      <c r="A20" s="41"/>
      <c r="B20" s="42"/>
      <c r="C20" s="42"/>
      <c r="D20" s="42"/>
      <c r="E20" s="2"/>
      <c r="F20" s="11"/>
      <c r="G20" s="22"/>
    </row>
    <row r="21" spans="1:8" ht="18" x14ac:dyDescent="0.2">
      <c r="A21" s="43" t="s">
        <v>158</v>
      </c>
      <c r="B21" s="70" t="s">
        <v>16</v>
      </c>
      <c r="C21" s="70"/>
      <c r="D21" s="70"/>
      <c r="E21" s="4"/>
      <c r="F21" s="13"/>
      <c r="G21" s="23">
        <f>(SUM(F23:F30)+SUM(F32:F35))/(12-SUM(H22:H31))</f>
        <v>0</v>
      </c>
    </row>
    <row r="22" spans="1:8" x14ac:dyDescent="0.2">
      <c r="A22" s="36" t="s">
        <v>159</v>
      </c>
      <c r="B22" s="38"/>
      <c r="C22" s="71" t="s">
        <v>17</v>
      </c>
      <c r="D22" s="71"/>
      <c r="E22" s="71"/>
      <c r="F22" s="72"/>
      <c r="G22" s="24">
        <f>SUM(F23:F30)/(8-H22)</f>
        <v>0</v>
      </c>
      <c r="H22" s="6">
        <f>COUNTIF(E23:E30,"X")</f>
        <v>0</v>
      </c>
    </row>
    <row r="23" spans="1:8" ht="17" x14ac:dyDescent="0.2">
      <c r="A23" s="36" t="s">
        <v>160</v>
      </c>
      <c r="B23" s="38"/>
      <c r="C23" s="38"/>
      <c r="D23" s="38" t="s">
        <v>18</v>
      </c>
      <c r="E23" s="48"/>
      <c r="F23" s="49"/>
      <c r="G23" s="25"/>
    </row>
    <row r="24" spans="1:8" ht="17" x14ac:dyDescent="0.2">
      <c r="A24" s="36" t="s">
        <v>161</v>
      </c>
      <c r="B24" s="38"/>
      <c r="C24" s="38"/>
      <c r="D24" s="38" t="s">
        <v>19</v>
      </c>
      <c r="E24" s="48"/>
      <c r="F24" s="49"/>
      <c r="G24" s="25"/>
    </row>
    <row r="25" spans="1:8" ht="17" x14ac:dyDescent="0.2">
      <c r="A25" s="36" t="s">
        <v>162</v>
      </c>
      <c r="B25" s="38"/>
      <c r="C25" s="38"/>
      <c r="D25" s="38" t="s">
        <v>20</v>
      </c>
      <c r="E25" s="48"/>
      <c r="F25" s="49"/>
      <c r="G25" s="25"/>
    </row>
    <row r="26" spans="1:8" ht="17" x14ac:dyDescent="0.2">
      <c r="A26" s="36" t="s">
        <v>163</v>
      </c>
      <c r="B26" s="38"/>
      <c r="C26" s="38"/>
      <c r="D26" s="38" t="s">
        <v>21</v>
      </c>
      <c r="E26" s="48"/>
      <c r="F26" s="49"/>
      <c r="G26" s="25"/>
    </row>
    <row r="27" spans="1:8" ht="17" x14ac:dyDescent="0.2">
      <c r="A27" s="36" t="s">
        <v>164</v>
      </c>
      <c r="B27" s="38"/>
      <c r="C27" s="38"/>
      <c r="D27" s="38" t="s">
        <v>22</v>
      </c>
      <c r="E27" s="48"/>
      <c r="F27" s="49"/>
      <c r="G27" s="25"/>
    </row>
    <row r="28" spans="1:8" ht="17" x14ac:dyDescent="0.2">
      <c r="A28" s="36" t="s">
        <v>165</v>
      </c>
      <c r="B28" s="38"/>
      <c r="C28" s="38"/>
      <c r="D28" s="38" t="s">
        <v>23</v>
      </c>
      <c r="E28" s="48"/>
      <c r="F28" s="49"/>
      <c r="G28" s="25"/>
    </row>
    <row r="29" spans="1:8" ht="17" x14ac:dyDescent="0.2">
      <c r="A29" s="36" t="s">
        <v>166</v>
      </c>
      <c r="B29" s="38"/>
      <c r="C29" s="38"/>
      <c r="D29" s="38" t="s">
        <v>24</v>
      </c>
      <c r="E29" s="48"/>
      <c r="F29" s="49"/>
      <c r="G29" s="25"/>
    </row>
    <row r="30" spans="1:8" ht="17" x14ac:dyDescent="0.2">
      <c r="A30" s="36" t="s">
        <v>167</v>
      </c>
      <c r="B30" s="38"/>
      <c r="C30" s="38"/>
      <c r="D30" s="38" t="s">
        <v>25</v>
      </c>
      <c r="E30" s="48"/>
      <c r="F30" s="49"/>
      <c r="G30" s="25"/>
    </row>
    <row r="31" spans="1:8" ht="16" customHeight="1" x14ac:dyDescent="0.2">
      <c r="A31" s="36" t="s">
        <v>168</v>
      </c>
      <c r="B31" s="38"/>
      <c r="C31" s="67" t="s">
        <v>26</v>
      </c>
      <c r="D31" s="67"/>
      <c r="E31" s="67"/>
      <c r="F31" s="68"/>
      <c r="G31" s="24">
        <f>SUM(F32:F35)/(4-H31)</f>
        <v>0</v>
      </c>
      <c r="H31" s="6">
        <f>COUNTIF(E32:E35,"X")</f>
        <v>0</v>
      </c>
    </row>
    <row r="32" spans="1:8" ht="17" x14ac:dyDescent="0.2">
      <c r="A32" s="36" t="s">
        <v>169</v>
      </c>
      <c r="B32" s="38"/>
      <c r="C32" s="38"/>
      <c r="D32" s="38" t="s">
        <v>27</v>
      </c>
      <c r="E32" s="48"/>
      <c r="F32" s="49"/>
      <c r="G32" s="25"/>
    </row>
    <row r="33" spans="1:8" ht="17" x14ac:dyDescent="0.2">
      <c r="A33" s="36" t="s">
        <v>170</v>
      </c>
      <c r="B33" s="38"/>
      <c r="C33" s="38"/>
      <c r="D33" s="38" t="s">
        <v>28</v>
      </c>
      <c r="E33" s="48"/>
      <c r="F33" s="49"/>
      <c r="G33" s="25"/>
    </row>
    <row r="34" spans="1:8" ht="17" x14ac:dyDescent="0.2">
      <c r="A34" s="36" t="s">
        <v>171</v>
      </c>
      <c r="B34" s="38"/>
      <c r="C34" s="38"/>
      <c r="D34" s="38" t="s">
        <v>29</v>
      </c>
      <c r="E34" s="48"/>
      <c r="F34" s="49"/>
      <c r="G34" s="25"/>
    </row>
    <row r="35" spans="1:8" ht="18" thickBot="1" x14ac:dyDescent="0.25">
      <c r="A35" s="39" t="s">
        <v>172</v>
      </c>
      <c r="B35" s="40"/>
      <c r="C35" s="40"/>
      <c r="D35" s="40" t="s">
        <v>30</v>
      </c>
      <c r="E35" s="50"/>
      <c r="F35" s="51"/>
      <c r="G35" s="26"/>
    </row>
    <row r="36" spans="1:8" ht="17" thickBot="1" x14ac:dyDescent="0.25">
      <c r="A36" s="41"/>
      <c r="B36" s="42"/>
      <c r="C36" s="42"/>
      <c r="D36" s="42"/>
      <c r="E36" s="2"/>
      <c r="F36" s="11"/>
      <c r="G36" s="22"/>
    </row>
    <row r="37" spans="1:8" ht="18" x14ac:dyDescent="0.2">
      <c r="A37" s="44" t="s">
        <v>95</v>
      </c>
      <c r="B37" s="74" t="s">
        <v>31</v>
      </c>
      <c r="C37" s="74"/>
      <c r="D37" s="74"/>
      <c r="E37" s="5"/>
      <c r="F37" s="14"/>
      <c r="G37" s="27">
        <f>(SUM(F39:F44)+SUM(F46:F50))/(11-SUM(H38:H47))</f>
        <v>0</v>
      </c>
    </row>
    <row r="38" spans="1:8" x14ac:dyDescent="0.2">
      <c r="A38" s="36" t="s">
        <v>96</v>
      </c>
      <c r="B38" s="38"/>
      <c r="C38" s="67" t="s">
        <v>32</v>
      </c>
      <c r="D38" s="67"/>
      <c r="E38" s="67"/>
      <c r="F38" s="68"/>
      <c r="G38" s="28">
        <f>SUM(F39:F44)/(6-H38)</f>
        <v>0</v>
      </c>
      <c r="H38" s="6">
        <f>COUNTIF(E39:E44,"X")</f>
        <v>0</v>
      </c>
    </row>
    <row r="39" spans="1:8" ht="17" x14ac:dyDescent="0.2">
      <c r="A39" s="36" t="s">
        <v>97</v>
      </c>
      <c r="B39" s="38"/>
      <c r="C39" s="38"/>
      <c r="D39" s="38" t="s">
        <v>139</v>
      </c>
      <c r="E39" s="48"/>
      <c r="F39" s="49"/>
      <c r="G39" s="25"/>
    </row>
    <row r="40" spans="1:8" ht="17" x14ac:dyDescent="0.2">
      <c r="A40" s="36" t="s">
        <v>98</v>
      </c>
      <c r="B40" s="38"/>
      <c r="C40" s="38"/>
      <c r="D40" s="38" t="s">
        <v>140</v>
      </c>
      <c r="E40" s="48"/>
      <c r="F40" s="49"/>
      <c r="G40" s="25"/>
    </row>
    <row r="41" spans="1:8" ht="17" x14ac:dyDescent="0.2">
      <c r="A41" s="36" t="s">
        <v>99</v>
      </c>
      <c r="B41" s="38"/>
      <c r="C41" s="38"/>
      <c r="D41" s="38" t="s">
        <v>33</v>
      </c>
      <c r="E41" s="48"/>
      <c r="F41" s="49"/>
      <c r="G41" s="25"/>
    </row>
    <row r="42" spans="1:8" ht="17" x14ac:dyDescent="0.2">
      <c r="A42" s="36" t="s">
        <v>100</v>
      </c>
      <c r="B42" s="38"/>
      <c r="C42" s="38"/>
      <c r="D42" s="38" t="s">
        <v>34</v>
      </c>
      <c r="E42" s="48"/>
      <c r="F42" s="49"/>
      <c r="G42" s="25"/>
    </row>
    <row r="43" spans="1:8" ht="17" x14ac:dyDescent="0.2">
      <c r="A43" s="36" t="s">
        <v>101</v>
      </c>
      <c r="B43" s="38"/>
      <c r="C43" s="38"/>
      <c r="D43" s="38" t="s">
        <v>35</v>
      </c>
      <c r="E43" s="48"/>
      <c r="F43" s="49"/>
      <c r="G43" s="25"/>
    </row>
    <row r="44" spans="1:8" ht="17" x14ac:dyDescent="0.2">
      <c r="A44" s="36" t="s">
        <v>102</v>
      </c>
      <c r="B44" s="38"/>
      <c r="C44" s="38"/>
      <c r="D44" s="38" t="s">
        <v>36</v>
      </c>
      <c r="E44" s="48"/>
      <c r="F44" s="49"/>
      <c r="G44" s="25"/>
    </row>
    <row r="45" spans="1:8" x14ac:dyDescent="0.2">
      <c r="A45" s="36" t="s">
        <v>103</v>
      </c>
      <c r="B45" s="38"/>
      <c r="C45" s="67" t="s">
        <v>37</v>
      </c>
      <c r="D45" s="67"/>
      <c r="E45" s="67"/>
      <c r="F45" s="68"/>
      <c r="G45" s="28">
        <f>SUM(F46:F50)/(5-H45)</f>
        <v>0</v>
      </c>
      <c r="H45" s="6">
        <f>COUNTIF(E46:E50,"X")</f>
        <v>0</v>
      </c>
    </row>
    <row r="46" spans="1:8" ht="17" x14ac:dyDescent="0.2">
      <c r="A46" s="36" t="s">
        <v>104</v>
      </c>
      <c r="B46" s="38"/>
      <c r="C46" s="38"/>
      <c r="D46" s="38" t="s">
        <v>38</v>
      </c>
      <c r="E46" s="48"/>
      <c r="F46" s="49"/>
      <c r="G46" s="25"/>
    </row>
    <row r="47" spans="1:8" ht="17" x14ac:dyDescent="0.2">
      <c r="A47" s="36" t="s">
        <v>105</v>
      </c>
      <c r="B47" s="38"/>
      <c r="C47" s="38"/>
      <c r="D47" s="38" t="s">
        <v>39</v>
      </c>
      <c r="E47" s="48"/>
      <c r="F47" s="49"/>
      <c r="G47" s="25"/>
    </row>
    <row r="48" spans="1:8" ht="17" x14ac:dyDescent="0.2">
      <c r="A48" s="36" t="s">
        <v>106</v>
      </c>
      <c r="B48" s="38"/>
      <c r="C48" s="38"/>
      <c r="D48" s="38" t="s">
        <v>40</v>
      </c>
      <c r="E48" s="48"/>
      <c r="F48" s="49"/>
      <c r="G48" s="25"/>
    </row>
    <row r="49" spans="1:8" ht="17" x14ac:dyDescent="0.2">
      <c r="A49" s="36" t="s">
        <v>107</v>
      </c>
      <c r="B49" s="38"/>
      <c r="C49" s="38"/>
      <c r="D49" s="38" t="s">
        <v>41</v>
      </c>
      <c r="E49" s="48"/>
      <c r="F49" s="49"/>
      <c r="G49" s="25"/>
    </row>
    <row r="50" spans="1:8" ht="18" thickBot="1" x14ac:dyDescent="0.25">
      <c r="A50" s="39" t="s">
        <v>108</v>
      </c>
      <c r="B50" s="40"/>
      <c r="C50" s="40"/>
      <c r="D50" s="40" t="s">
        <v>42</v>
      </c>
      <c r="E50" s="50"/>
      <c r="F50" s="51"/>
      <c r="G50" s="26"/>
    </row>
    <row r="51" spans="1:8" ht="17" thickBot="1" x14ac:dyDescent="0.25">
      <c r="A51" s="41"/>
      <c r="B51" s="42"/>
      <c r="C51" s="42"/>
      <c r="D51" s="42"/>
      <c r="E51" s="2"/>
      <c r="F51" s="11"/>
      <c r="G51" s="22"/>
    </row>
    <row r="52" spans="1:8" ht="18" x14ac:dyDescent="0.2">
      <c r="A52" s="45" t="s">
        <v>173</v>
      </c>
      <c r="B52" s="73" t="s">
        <v>43</v>
      </c>
      <c r="C52" s="73"/>
      <c r="D52" s="73"/>
      <c r="E52" s="7"/>
      <c r="F52" s="15"/>
      <c r="G52" s="29">
        <f>(SUM(F54:F61)+SUM(F63:F65))/(11-SUM(H53:H63))</f>
        <v>0</v>
      </c>
    </row>
    <row r="53" spans="1:8" x14ac:dyDescent="0.2">
      <c r="A53" s="36" t="s">
        <v>174</v>
      </c>
      <c r="B53" s="38"/>
      <c r="C53" s="67" t="s">
        <v>44</v>
      </c>
      <c r="D53" s="67"/>
      <c r="E53" s="67"/>
      <c r="F53" s="68"/>
      <c r="G53" s="30">
        <f>SUM(F54:F61)/(8-H53)</f>
        <v>0</v>
      </c>
      <c r="H53" s="6">
        <f>COUNTIF(E54:E61,"X")</f>
        <v>0</v>
      </c>
    </row>
    <row r="54" spans="1:8" ht="17" x14ac:dyDescent="0.2">
      <c r="A54" s="36" t="s">
        <v>175</v>
      </c>
      <c r="B54" s="38"/>
      <c r="C54" s="38"/>
      <c r="D54" s="38" t="s">
        <v>45</v>
      </c>
      <c r="E54" s="48"/>
      <c r="F54" s="49"/>
      <c r="G54" s="25"/>
    </row>
    <row r="55" spans="1:8" ht="17" x14ac:dyDescent="0.2">
      <c r="A55" s="36" t="s">
        <v>176</v>
      </c>
      <c r="B55" s="38"/>
      <c r="C55" s="38"/>
      <c r="D55" s="38" t="s">
        <v>46</v>
      </c>
      <c r="E55" s="48"/>
      <c r="F55" s="49"/>
      <c r="G55" s="25"/>
    </row>
    <row r="56" spans="1:8" ht="17" x14ac:dyDescent="0.2">
      <c r="A56" s="36" t="s">
        <v>177</v>
      </c>
      <c r="B56" s="38"/>
      <c r="C56" s="38"/>
      <c r="D56" s="38" t="s">
        <v>47</v>
      </c>
      <c r="E56" s="48"/>
      <c r="F56" s="49"/>
      <c r="G56" s="25"/>
    </row>
    <row r="57" spans="1:8" ht="17" x14ac:dyDescent="0.2">
      <c r="A57" s="36" t="s">
        <v>178</v>
      </c>
      <c r="B57" s="38"/>
      <c r="C57" s="38"/>
      <c r="D57" s="38" t="s">
        <v>48</v>
      </c>
      <c r="E57" s="48"/>
      <c r="F57" s="49"/>
      <c r="G57" s="25"/>
    </row>
    <row r="58" spans="1:8" ht="17" x14ac:dyDescent="0.2">
      <c r="A58" s="36" t="s">
        <v>179</v>
      </c>
      <c r="B58" s="38"/>
      <c r="C58" s="38"/>
      <c r="D58" s="38" t="s">
        <v>49</v>
      </c>
      <c r="E58" s="48"/>
      <c r="F58" s="49"/>
      <c r="G58" s="25"/>
    </row>
    <row r="59" spans="1:8" ht="17" x14ac:dyDescent="0.2">
      <c r="A59" s="36" t="s">
        <v>180</v>
      </c>
      <c r="B59" s="38"/>
      <c r="C59" s="38"/>
      <c r="D59" s="38" t="s">
        <v>50</v>
      </c>
      <c r="E59" s="48"/>
      <c r="F59" s="49"/>
      <c r="G59" s="25"/>
    </row>
    <row r="60" spans="1:8" ht="17" x14ac:dyDescent="0.2">
      <c r="A60" s="36" t="s">
        <v>181</v>
      </c>
      <c r="B60" s="38"/>
      <c r="C60" s="38"/>
      <c r="D60" s="38" t="s">
        <v>51</v>
      </c>
      <c r="E60" s="48"/>
      <c r="F60" s="49"/>
      <c r="G60" s="25"/>
    </row>
    <row r="61" spans="1:8" ht="17" x14ac:dyDescent="0.2">
      <c r="A61" s="36" t="s">
        <v>182</v>
      </c>
      <c r="B61" s="38"/>
      <c r="C61" s="38"/>
      <c r="D61" s="38" t="s">
        <v>52</v>
      </c>
      <c r="E61" s="48"/>
      <c r="F61" s="49"/>
      <c r="G61" s="25"/>
    </row>
    <row r="62" spans="1:8" x14ac:dyDescent="0.2">
      <c r="A62" s="36" t="s">
        <v>183</v>
      </c>
      <c r="B62" s="38"/>
      <c r="C62" s="67" t="s">
        <v>53</v>
      </c>
      <c r="D62" s="67"/>
      <c r="E62" s="67"/>
      <c r="F62" s="68"/>
      <c r="G62" s="30">
        <f>SUM(F63:F65)/(3-H62)</f>
        <v>0</v>
      </c>
      <c r="H62" s="6">
        <f>COUNTIF(E63:E65,"X")</f>
        <v>0</v>
      </c>
    </row>
    <row r="63" spans="1:8" ht="17" x14ac:dyDescent="0.2">
      <c r="A63" s="36" t="s">
        <v>184</v>
      </c>
      <c r="B63" s="38"/>
      <c r="C63" s="38"/>
      <c r="D63" s="38" t="s">
        <v>54</v>
      </c>
      <c r="E63" s="48"/>
      <c r="F63" s="49"/>
      <c r="G63" s="25"/>
    </row>
    <row r="64" spans="1:8" ht="17" x14ac:dyDescent="0.2">
      <c r="A64" s="36" t="s">
        <v>185</v>
      </c>
      <c r="B64" s="38"/>
      <c r="C64" s="38"/>
      <c r="D64" s="38" t="s">
        <v>55</v>
      </c>
      <c r="E64" s="48"/>
      <c r="F64" s="49"/>
      <c r="G64" s="25"/>
    </row>
    <row r="65" spans="1:8" ht="18" thickBot="1" x14ac:dyDescent="0.25">
      <c r="A65" s="39" t="s">
        <v>186</v>
      </c>
      <c r="B65" s="40"/>
      <c r="C65" s="40"/>
      <c r="D65" s="40" t="s">
        <v>56</v>
      </c>
      <c r="E65" s="50"/>
      <c r="F65" s="51"/>
      <c r="G65" s="26"/>
    </row>
    <row r="66" spans="1:8" ht="17" thickBot="1" x14ac:dyDescent="0.25">
      <c r="A66" s="41"/>
      <c r="B66" s="42"/>
      <c r="C66" s="42"/>
      <c r="D66" s="42"/>
      <c r="E66" s="2"/>
      <c r="F66" s="11"/>
      <c r="G66" s="22"/>
    </row>
    <row r="67" spans="1:8" ht="18" x14ac:dyDescent="0.2">
      <c r="A67" s="46" t="s">
        <v>109</v>
      </c>
      <c r="B67" s="65" t="s">
        <v>57</v>
      </c>
      <c r="C67" s="65"/>
      <c r="D67" s="65"/>
      <c r="E67" s="8"/>
      <c r="F67" s="16"/>
      <c r="G67" s="31">
        <f>(SUM(F69:F72)+SUM(F74:F76)+SUM(F78:F79))/(9-SUM(H68:H78))</f>
        <v>0</v>
      </c>
    </row>
    <row r="68" spans="1:8" x14ac:dyDescent="0.2">
      <c r="A68" s="36" t="s">
        <v>110</v>
      </c>
      <c r="B68" s="38"/>
      <c r="C68" s="67" t="s">
        <v>58</v>
      </c>
      <c r="D68" s="67"/>
      <c r="E68" s="67"/>
      <c r="F68" s="68"/>
      <c r="G68" s="32">
        <f>SUM(F69:F72)/(4-H68)</f>
        <v>0</v>
      </c>
      <c r="H68" s="6">
        <f>COUNTIF(E69:E72,"X")</f>
        <v>0</v>
      </c>
    </row>
    <row r="69" spans="1:8" ht="17" x14ac:dyDescent="0.2">
      <c r="A69" s="36" t="s">
        <v>111</v>
      </c>
      <c r="B69" s="38"/>
      <c r="C69" s="38"/>
      <c r="D69" s="38" t="s">
        <v>59</v>
      </c>
      <c r="E69" s="48"/>
      <c r="F69" s="49"/>
      <c r="G69" s="25"/>
    </row>
    <row r="70" spans="1:8" ht="17" x14ac:dyDescent="0.2">
      <c r="A70" s="36" t="s">
        <v>112</v>
      </c>
      <c r="B70" s="38"/>
      <c r="C70" s="38"/>
      <c r="D70" s="38" t="s">
        <v>60</v>
      </c>
      <c r="E70" s="48"/>
      <c r="F70" s="49"/>
      <c r="G70" s="25"/>
    </row>
    <row r="71" spans="1:8" ht="17" x14ac:dyDescent="0.2">
      <c r="A71" s="36" t="s">
        <v>113</v>
      </c>
      <c r="B71" s="38"/>
      <c r="C71" s="38"/>
      <c r="D71" s="38" t="s">
        <v>61</v>
      </c>
      <c r="E71" s="48"/>
      <c r="F71" s="49"/>
      <c r="G71" s="25"/>
    </row>
    <row r="72" spans="1:8" ht="17" x14ac:dyDescent="0.2">
      <c r="A72" s="36" t="s">
        <v>114</v>
      </c>
      <c r="B72" s="38"/>
      <c r="C72" s="38"/>
      <c r="D72" s="38" t="s">
        <v>62</v>
      </c>
      <c r="E72" s="48"/>
      <c r="F72" s="49"/>
      <c r="G72" s="25"/>
    </row>
    <row r="73" spans="1:8" x14ac:dyDescent="0.2">
      <c r="A73" s="36" t="s">
        <v>115</v>
      </c>
      <c r="B73" s="38"/>
      <c r="C73" s="67" t="s">
        <v>63</v>
      </c>
      <c r="D73" s="67"/>
      <c r="E73" s="67"/>
      <c r="F73" s="68"/>
      <c r="G73" s="32">
        <f>SUM(F74:F76)/(3-H73)</f>
        <v>0</v>
      </c>
      <c r="H73" s="6">
        <f>COUNTIF(E74:E76,"X")</f>
        <v>0</v>
      </c>
    </row>
    <row r="74" spans="1:8" ht="17" x14ac:dyDescent="0.2">
      <c r="A74" s="36" t="s">
        <v>116</v>
      </c>
      <c r="B74" s="38"/>
      <c r="C74" s="38"/>
      <c r="D74" s="38" t="s">
        <v>64</v>
      </c>
      <c r="E74" s="48"/>
      <c r="F74" s="49"/>
      <c r="G74" s="25"/>
    </row>
    <row r="75" spans="1:8" ht="17" x14ac:dyDescent="0.2">
      <c r="A75" s="36" t="s">
        <v>117</v>
      </c>
      <c r="B75" s="38"/>
      <c r="C75" s="38"/>
      <c r="D75" s="38" t="s">
        <v>65</v>
      </c>
      <c r="E75" s="48"/>
      <c r="F75" s="49"/>
      <c r="G75" s="25"/>
    </row>
    <row r="76" spans="1:8" ht="17" x14ac:dyDescent="0.2">
      <c r="A76" s="36" t="s">
        <v>118</v>
      </c>
      <c r="B76" s="38"/>
      <c r="C76" s="38"/>
      <c r="D76" s="38" t="s">
        <v>66</v>
      </c>
      <c r="E76" s="48"/>
      <c r="F76" s="49"/>
      <c r="G76" s="25"/>
    </row>
    <row r="77" spans="1:8" x14ac:dyDescent="0.2">
      <c r="A77" s="36" t="s">
        <v>119</v>
      </c>
      <c r="B77" s="38"/>
      <c r="C77" s="67" t="s">
        <v>67</v>
      </c>
      <c r="D77" s="67"/>
      <c r="E77" s="67"/>
      <c r="F77" s="68"/>
      <c r="G77" s="32">
        <f>SUM(F78:F80)/(2-H77)</f>
        <v>0</v>
      </c>
      <c r="H77" s="6">
        <f>COUNTIF(E78:E79,"X")</f>
        <v>0</v>
      </c>
    </row>
    <row r="78" spans="1:8" ht="17" x14ac:dyDescent="0.2">
      <c r="A78" s="36" t="s">
        <v>120</v>
      </c>
      <c r="B78" s="38"/>
      <c r="C78" s="38"/>
      <c r="D78" s="38" t="s">
        <v>68</v>
      </c>
      <c r="E78" s="48"/>
      <c r="F78" s="49"/>
      <c r="G78" s="25"/>
    </row>
    <row r="79" spans="1:8" ht="18" thickBot="1" x14ac:dyDescent="0.25">
      <c r="A79" s="39" t="s">
        <v>121</v>
      </c>
      <c r="B79" s="40"/>
      <c r="C79" s="40"/>
      <c r="D79" s="40" t="s">
        <v>69</v>
      </c>
      <c r="E79" s="50"/>
      <c r="F79" s="51"/>
      <c r="G79" s="26"/>
    </row>
    <row r="80" spans="1:8" ht="17" thickBot="1" x14ac:dyDescent="0.25">
      <c r="A80" s="41"/>
      <c r="B80" s="42"/>
      <c r="C80" s="42"/>
      <c r="D80" s="42"/>
      <c r="E80" s="2"/>
      <c r="F80" s="11"/>
      <c r="G80" s="22"/>
    </row>
    <row r="81" spans="1:8" ht="18" x14ac:dyDescent="0.2">
      <c r="A81" s="47" t="s">
        <v>122</v>
      </c>
      <c r="B81" s="66" t="s">
        <v>70</v>
      </c>
      <c r="C81" s="66"/>
      <c r="D81" s="66"/>
      <c r="E81" s="9"/>
      <c r="F81" s="17"/>
      <c r="G81" s="33">
        <f>(SUM(F83:F86)+SUM(F88:F91))/(8-SUM(H82:H92))</f>
        <v>0</v>
      </c>
    </row>
    <row r="82" spans="1:8" ht="16" customHeight="1" x14ac:dyDescent="0.2">
      <c r="A82" s="36" t="s">
        <v>123</v>
      </c>
      <c r="B82" s="38"/>
      <c r="C82" s="67" t="s">
        <v>137</v>
      </c>
      <c r="D82" s="67"/>
      <c r="E82" s="67"/>
      <c r="F82" s="68"/>
      <c r="G82" s="34">
        <f>SUM(F83:F86)/(4-H82)</f>
        <v>0</v>
      </c>
      <c r="H82" s="6">
        <f>COUNTIF(E83:E86,"X")</f>
        <v>0</v>
      </c>
    </row>
    <row r="83" spans="1:8" ht="17" x14ac:dyDescent="0.2">
      <c r="A83" s="36" t="s">
        <v>124</v>
      </c>
      <c r="B83" s="38"/>
      <c r="C83" s="38"/>
      <c r="D83" s="38" t="s">
        <v>72</v>
      </c>
      <c r="E83" s="48"/>
      <c r="F83" s="49"/>
      <c r="G83" s="25"/>
    </row>
    <row r="84" spans="1:8" ht="17" x14ac:dyDescent="0.2">
      <c r="A84" s="36" t="s">
        <v>125</v>
      </c>
      <c r="B84" s="38"/>
      <c r="C84" s="38"/>
      <c r="D84" s="38" t="s">
        <v>73</v>
      </c>
      <c r="E84" s="48"/>
      <c r="F84" s="49"/>
      <c r="G84" s="25"/>
    </row>
    <row r="85" spans="1:8" ht="17" x14ac:dyDescent="0.2">
      <c r="A85" s="36" t="s">
        <v>126</v>
      </c>
      <c r="B85" s="38"/>
      <c r="C85" s="38"/>
      <c r="D85" s="38" t="s">
        <v>74</v>
      </c>
      <c r="E85" s="48"/>
      <c r="F85" s="49"/>
      <c r="G85" s="25"/>
    </row>
    <row r="86" spans="1:8" ht="17" x14ac:dyDescent="0.2">
      <c r="A86" s="36" t="s">
        <v>127</v>
      </c>
      <c r="B86" s="38"/>
      <c r="C86" s="38"/>
      <c r="D86" s="38" t="s">
        <v>75</v>
      </c>
      <c r="E86" s="48"/>
      <c r="F86" s="49"/>
      <c r="G86" s="25"/>
    </row>
    <row r="87" spans="1:8" x14ac:dyDescent="0.2">
      <c r="A87" s="36" t="s">
        <v>128</v>
      </c>
      <c r="B87" s="38"/>
      <c r="C87" s="67" t="s">
        <v>76</v>
      </c>
      <c r="D87" s="67"/>
      <c r="E87" s="67"/>
      <c r="F87" s="68"/>
      <c r="G87" s="34">
        <f>SUM(F88:F91)/(4-H87)</f>
        <v>0</v>
      </c>
      <c r="H87" s="6">
        <f>COUNTIF(E88:E91,"X")</f>
        <v>0</v>
      </c>
    </row>
    <row r="88" spans="1:8" ht="17" x14ac:dyDescent="0.2">
      <c r="A88" s="36" t="s">
        <v>129</v>
      </c>
      <c r="B88" s="38"/>
      <c r="C88" s="38"/>
      <c r="D88" s="38" t="s">
        <v>77</v>
      </c>
      <c r="E88" s="48"/>
      <c r="F88" s="49"/>
      <c r="G88" s="25"/>
    </row>
    <row r="89" spans="1:8" ht="17" x14ac:dyDescent="0.2">
      <c r="A89" s="36" t="s">
        <v>130</v>
      </c>
      <c r="B89" s="38"/>
      <c r="C89" s="38"/>
      <c r="D89" s="38" t="s">
        <v>78</v>
      </c>
      <c r="E89" s="48"/>
      <c r="F89" s="49"/>
      <c r="G89" s="25"/>
    </row>
    <row r="90" spans="1:8" ht="17" x14ac:dyDescent="0.2">
      <c r="A90" s="36" t="s">
        <v>131</v>
      </c>
      <c r="B90" s="38"/>
      <c r="C90" s="38"/>
      <c r="D90" s="38" t="s">
        <v>79</v>
      </c>
      <c r="E90" s="48"/>
      <c r="F90" s="49"/>
      <c r="G90" s="25"/>
    </row>
    <row r="91" spans="1:8" ht="18" thickBot="1" x14ac:dyDescent="0.25">
      <c r="A91" s="39" t="s">
        <v>132</v>
      </c>
      <c r="B91" s="40"/>
      <c r="C91" s="40"/>
      <c r="D91" s="40" t="s">
        <v>141</v>
      </c>
      <c r="E91" s="50"/>
      <c r="F91" s="51"/>
      <c r="G91" s="26"/>
    </row>
    <row r="92" spans="1:8" x14ac:dyDescent="0.2">
      <c r="A92" s="10"/>
      <c r="B92" s="10"/>
      <c r="C92" s="10"/>
      <c r="D92" s="10"/>
      <c r="E92" s="11"/>
      <c r="F92" s="11"/>
    </row>
  </sheetData>
  <sheetProtection sheet="1" objects="1" scenarios="1" selectLockedCells="1"/>
  <mergeCells count="21">
    <mergeCell ref="C82:F82"/>
    <mergeCell ref="C87:F87"/>
    <mergeCell ref="B52:D52"/>
    <mergeCell ref="B37:D37"/>
    <mergeCell ref="C31:F31"/>
    <mergeCell ref="C38:F38"/>
    <mergeCell ref="C45:F45"/>
    <mergeCell ref="C53:F53"/>
    <mergeCell ref="A1:H1"/>
    <mergeCell ref="B67:D67"/>
    <mergeCell ref="B81:D81"/>
    <mergeCell ref="C62:F62"/>
    <mergeCell ref="C68:F68"/>
    <mergeCell ref="C73:F73"/>
    <mergeCell ref="C77:F77"/>
    <mergeCell ref="B4:D4"/>
    <mergeCell ref="B21:D21"/>
    <mergeCell ref="C22:F22"/>
    <mergeCell ref="C13:F13"/>
    <mergeCell ref="C9:F9"/>
    <mergeCell ref="C5:F5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4CB7-2FB7-9A40-8EBB-EFD769AFF704}">
  <dimension ref="B3:C76"/>
  <sheetViews>
    <sheetView topLeftCell="A32" workbookViewId="0">
      <selection activeCell="B77" sqref="A1:XFD1048576"/>
    </sheetView>
  </sheetViews>
  <sheetFormatPr baseColWidth="10" defaultRowHeight="16" x14ac:dyDescent="0.2"/>
  <cols>
    <col min="1" max="1" width="0.1640625" style="52" customWidth="1"/>
    <col min="2" max="2" width="33.33203125" style="52" bestFit="1" customWidth="1"/>
    <col min="3" max="3" width="4.5" style="52" customWidth="1"/>
    <col min="4" max="16384" width="10.83203125" style="52"/>
  </cols>
  <sheetData>
    <row r="3" spans="2:3" x14ac:dyDescent="0.2">
      <c r="B3" s="52" t="str">
        <f>Eingabemaske!B4</f>
        <v>Grundlagen der Digitalisierung</v>
      </c>
    </row>
    <row r="4" spans="2:3" ht="17" x14ac:dyDescent="0.2">
      <c r="B4" s="53" t="s">
        <v>2</v>
      </c>
      <c r="C4" s="52">
        <f>Eingabemaske!F6</f>
        <v>0</v>
      </c>
    </row>
    <row r="5" spans="2:3" ht="17" x14ac:dyDescent="0.2">
      <c r="B5" s="53" t="s">
        <v>3</v>
      </c>
      <c r="C5" s="52">
        <f>Eingabemaske!F7</f>
        <v>0</v>
      </c>
    </row>
    <row r="6" spans="2:3" ht="17" x14ac:dyDescent="0.2">
      <c r="B6" s="53" t="s">
        <v>4</v>
      </c>
      <c r="C6" s="52">
        <f>Eingabemaske!F8</f>
        <v>0</v>
      </c>
    </row>
    <row r="7" spans="2:3" ht="17" x14ac:dyDescent="0.2">
      <c r="B7" s="53" t="s">
        <v>6</v>
      </c>
      <c r="C7" s="52">
        <f>Eingabemaske!F10</f>
        <v>0</v>
      </c>
    </row>
    <row r="8" spans="2:3" ht="17" x14ac:dyDescent="0.2">
      <c r="B8" s="53" t="s">
        <v>7</v>
      </c>
      <c r="C8" s="52">
        <f>Eingabemaske!F11</f>
        <v>0</v>
      </c>
    </row>
    <row r="9" spans="2:3" ht="17" x14ac:dyDescent="0.2">
      <c r="B9" s="53" t="s">
        <v>8</v>
      </c>
      <c r="C9" s="52">
        <f>Eingabemaske!F12</f>
        <v>0</v>
      </c>
    </row>
    <row r="10" spans="2:3" ht="17" x14ac:dyDescent="0.2">
      <c r="B10" s="53" t="s">
        <v>10</v>
      </c>
      <c r="C10" s="52">
        <f>Eingabemaske!F14</f>
        <v>0</v>
      </c>
    </row>
    <row r="11" spans="2:3" ht="17" x14ac:dyDescent="0.2">
      <c r="B11" s="53" t="s">
        <v>11</v>
      </c>
      <c r="C11" s="52">
        <f>Eingabemaske!F15</f>
        <v>0</v>
      </c>
    </row>
    <row r="12" spans="2:3" ht="17" x14ac:dyDescent="0.2">
      <c r="B12" s="53" t="s">
        <v>12</v>
      </c>
      <c r="C12" s="52">
        <f>Eingabemaske!F16</f>
        <v>0</v>
      </c>
    </row>
    <row r="13" spans="2:3" ht="17" x14ac:dyDescent="0.2">
      <c r="B13" s="53" t="s">
        <v>13</v>
      </c>
      <c r="C13" s="52">
        <f>Eingabemaske!F17</f>
        <v>0</v>
      </c>
    </row>
    <row r="14" spans="2:3" ht="17" x14ac:dyDescent="0.2">
      <c r="B14" s="53" t="s">
        <v>14</v>
      </c>
      <c r="C14" s="52">
        <f>Eingabemaske!F18</f>
        <v>0</v>
      </c>
    </row>
    <row r="15" spans="2:3" ht="17" x14ac:dyDescent="0.2">
      <c r="B15" s="53" t="s">
        <v>15</v>
      </c>
      <c r="C15" s="52">
        <f>Eingabemaske!F19</f>
        <v>0</v>
      </c>
    </row>
    <row r="17" spans="2:3" x14ac:dyDescent="0.2">
      <c r="B17" s="52" t="str">
        <f>Eingabemaske!B21</f>
        <v xml:space="preserve">Umgang mit Informationen und Daten
</v>
      </c>
    </row>
    <row r="18" spans="2:3" ht="17" x14ac:dyDescent="0.2">
      <c r="B18" s="53" t="s">
        <v>18</v>
      </c>
      <c r="C18" s="52">
        <f>Eingabemaske!F23</f>
        <v>0</v>
      </c>
    </row>
    <row r="19" spans="2:3" ht="17" x14ac:dyDescent="0.2">
      <c r="B19" s="53" t="s">
        <v>19</v>
      </c>
      <c r="C19" s="52">
        <f>Eingabemaske!F24</f>
        <v>0</v>
      </c>
    </row>
    <row r="20" spans="2:3" ht="17" x14ac:dyDescent="0.2">
      <c r="B20" s="53" t="s">
        <v>20</v>
      </c>
      <c r="C20" s="52">
        <f>Eingabemaske!F25</f>
        <v>0</v>
      </c>
    </row>
    <row r="21" spans="2:3" ht="17" x14ac:dyDescent="0.2">
      <c r="B21" s="53" t="s">
        <v>21</v>
      </c>
      <c r="C21" s="52">
        <f>Eingabemaske!F26</f>
        <v>0</v>
      </c>
    </row>
    <row r="22" spans="2:3" ht="17" x14ac:dyDescent="0.2">
      <c r="B22" s="53" t="s">
        <v>22</v>
      </c>
      <c r="C22" s="52">
        <f>Eingabemaske!F27</f>
        <v>0</v>
      </c>
    </row>
    <row r="23" spans="2:3" ht="17" x14ac:dyDescent="0.2">
      <c r="B23" s="53" t="s">
        <v>23</v>
      </c>
      <c r="C23" s="52">
        <f>Eingabemaske!F28</f>
        <v>0</v>
      </c>
    </row>
    <row r="24" spans="2:3" ht="17" x14ac:dyDescent="0.2">
      <c r="B24" s="53" t="s">
        <v>24</v>
      </c>
      <c r="C24" s="52">
        <f>Eingabemaske!F29</f>
        <v>0</v>
      </c>
    </row>
    <row r="25" spans="2:3" ht="17" x14ac:dyDescent="0.2">
      <c r="B25" s="53" t="s">
        <v>25</v>
      </c>
      <c r="C25" s="52">
        <f>Eingabemaske!F30</f>
        <v>0</v>
      </c>
    </row>
    <row r="26" spans="2:3" ht="17" x14ac:dyDescent="0.2">
      <c r="B26" s="53" t="s">
        <v>27</v>
      </c>
      <c r="C26" s="52">
        <f>Eingabemaske!F32</f>
        <v>0</v>
      </c>
    </row>
    <row r="27" spans="2:3" ht="17" x14ac:dyDescent="0.2">
      <c r="B27" s="53" t="s">
        <v>28</v>
      </c>
      <c r="C27" s="52">
        <f>Eingabemaske!F33</f>
        <v>0</v>
      </c>
    </row>
    <row r="28" spans="2:3" ht="17" x14ac:dyDescent="0.2">
      <c r="B28" s="53" t="s">
        <v>29</v>
      </c>
      <c r="C28" s="52">
        <f>Eingabemaske!F34</f>
        <v>0</v>
      </c>
    </row>
    <row r="29" spans="2:3" ht="17" x14ac:dyDescent="0.2">
      <c r="B29" s="53" t="s">
        <v>30</v>
      </c>
      <c r="C29" s="52">
        <f>Eingabemaske!F35</f>
        <v>0</v>
      </c>
    </row>
    <row r="31" spans="2:3" x14ac:dyDescent="0.2">
      <c r="B31" s="52" t="str">
        <f>Eingabemaske!B37</f>
        <v>Kommunikation und Zusammenarbeit</v>
      </c>
    </row>
    <row r="32" spans="2:3" ht="34" x14ac:dyDescent="0.2">
      <c r="B32" s="53" t="s">
        <v>139</v>
      </c>
      <c r="C32" s="52">
        <f>Eingabemaske!F39</f>
        <v>0</v>
      </c>
    </row>
    <row r="33" spans="2:3" ht="17" x14ac:dyDescent="0.2">
      <c r="B33" s="53" t="s">
        <v>140</v>
      </c>
      <c r="C33" s="52">
        <f>Eingabemaske!F40</f>
        <v>0</v>
      </c>
    </row>
    <row r="34" spans="2:3" ht="17" x14ac:dyDescent="0.2">
      <c r="B34" s="53" t="s">
        <v>33</v>
      </c>
      <c r="C34" s="52">
        <f>Eingabemaske!F41</f>
        <v>0</v>
      </c>
    </row>
    <row r="35" spans="2:3" ht="17" x14ac:dyDescent="0.2">
      <c r="B35" s="53" t="s">
        <v>34</v>
      </c>
      <c r="C35" s="52">
        <f>Eingabemaske!F42</f>
        <v>0</v>
      </c>
    </row>
    <row r="36" spans="2:3" ht="17" x14ac:dyDescent="0.2">
      <c r="B36" s="53" t="s">
        <v>35</v>
      </c>
      <c r="C36" s="52">
        <f>Eingabemaske!F43</f>
        <v>0</v>
      </c>
    </row>
    <row r="37" spans="2:3" ht="17" x14ac:dyDescent="0.2">
      <c r="B37" s="53" t="s">
        <v>36</v>
      </c>
      <c r="C37" s="52">
        <f>Eingabemaske!F44</f>
        <v>0</v>
      </c>
    </row>
    <row r="38" spans="2:3" ht="17" x14ac:dyDescent="0.2">
      <c r="B38" s="53" t="s">
        <v>38</v>
      </c>
      <c r="C38" s="52">
        <f>Eingabemaske!F46</f>
        <v>0</v>
      </c>
    </row>
    <row r="39" spans="2:3" ht="17" x14ac:dyDescent="0.2">
      <c r="B39" s="53" t="s">
        <v>39</v>
      </c>
      <c r="C39" s="52">
        <f>Eingabemaske!F47</f>
        <v>0</v>
      </c>
    </row>
    <row r="40" spans="2:3" ht="17" x14ac:dyDescent="0.2">
      <c r="B40" s="53" t="s">
        <v>40</v>
      </c>
      <c r="C40" s="52">
        <f>Eingabemaske!F48</f>
        <v>0</v>
      </c>
    </row>
    <row r="41" spans="2:3" ht="17" x14ac:dyDescent="0.2">
      <c r="B41" s="53" t="s">
        <v>41</v>
      </c>
      <c r="C41" s="52">
        <f>Eingabemaske!F49</f>
        <v>0</v>
      </c>
    </row>
    <row r="42" spans="2:3" ht="17" x14ac:dyDescent="0.2">
      <c r="B42" s="53" t="s">
        <v>42</v>
      </c>
      <c r="C42" s="52">
        <f>Eingabemaske!F50</f>
        <v>0</v>
      </c>
    </row>
    <row r="44" spans="2:3" x14ac:dyDescent="0.2">
      <c r="B44" s="52" t="str">
        <f>Eingabemaske!B52</f>
        <v>Erstellung digitaler Inhalte</v>
      </c>
    </row>
    <row r="45" spans="2:3" ht="17" x14ac:dyDescent="0.2">
      <c r="B45" s="53" t="s">
        <v>45</v>
      </c>
      <c r="C45" s="52">
        <f>Eingabemaske!F54</f>
        <v>0</v>
      </c>
    </row>
    <row r="46" spans="2:3" ht="17" x14ac:dyDescent="0.2">
      <c r="B46" s="53" t="s">
        <v>46</v>
      </c>
      <c r="C46" s="52">
        <f>Eingabemaske!F55</f>
        <v>0</v>
      </c>
    </row>
    <row r="47" spans="2:3" ht="17" x14ac:dyDescent="0.2">
      <c r="B47" s="53" t="s">
        <v>47</v>
      </c>
      <c r="C47" s="52">
        <f>Eingabemaske!F56</f>
        <v>0</v>
      </c>
    </row>
    <row r="48" spans="2:3" ht="17" x14ac:dyDescent="0.2">
      <c r="B48" s="53" t="s">
        <v>48</v>
      </c>
      <c r="C48" s="52">
        <f>Eingabemaske!F57</f>
        <v>0</v>
      </c>
    </row>
    <row r="49" spans="2:3" ht="17" x14ac:dyDescent="0.2">
      <c r="B49" s="53" t="s">
        <v>49</v>
      </c>
      <c r="C49" s="52">
        <f>Eingabemaske!F58</f>
        <v>0</v>
      </c>
    </row>
    <row r="50" spans="2:3" ht="17" x14ac:dyDescent="0.2">
      <c r="B50" s="53" t="s">
        <v>50</v>
      </c>
      <c r="C50" s="52">
        <f>Eingabemaske!F59</f>
        <v>0</v>
      </c>
    </row>
    <row r="51" spans="2:3" ht="17" x14ac:dyDescent="0.2">
      <c r="B51" s="53" t="s">
        <v>51</v>
      </c>
      <c r="C51" s="52">
        <f>Eingabemaske!F60</f>
        <v>0</v>
      </c>
    </row>
    <row r="52" spans="2:3" ht="17" x14ac:dyDescent="0.2">
      <c r="B52" s="53" t="s">
        <v>52</v>
      </c>
      <c r="C52" s="52">
        <f>Eingabemaske!F61</f>
        <v>0</v>
      </c>
    </row>
    <row r="53" spans="2:3" ht="17" x14ac:dyDescent="0.2">
      <c r="B53" s="53" t="s">
        <v>54</v>
      </c>
      <c r="C53" s="52">
        <f>Eingabemaske!F63</f>
        <v>0</v>
      </c>
    </row>
    <row r="54" spans="2:3" ht="17" x14ac:dyDescent="0.2">
      <c r="B54" s="53" t="s">
        <v>55</v>
      </c>
      <c r="C54" s="52">
        <f>Eingabemaske!F64</f>
        <v>0</v>
      </c>
    </row>
    <row r="55" spans="2:3" ht="17" x14ac:dyDescent="0.2">
      <c r="B55" s="53" t="s">
        <v>56</v>
      </c>
      <c r="C55" s="52">
        <f>Eingabemaske!F65</f>
        <v>0</v>
      </c>
    </row>
    <row r="57" spans="2:3" x14ac:dyDescent="0.2">
      <c r="B57" s="52" t="str">
        <f>Eingabemaske!B67</f>
        <v>Sicherheit und Recht</v>
      </c>
    </row>
    <row r="58" spans="2:3" ht="17" x14ac:dyDescent="0.2">
      <c r="B58" s="53" t="s">
        <v>59</v>
      </c>
      <c r="C58" s="52">
        <f>Eingabemaske!F69</f>
        <v>0</v>
      </c>
    </row>
    <row r="59" spans="2:3" ht="17" x14ac:dyDescent="0.2">
      <c r="B59" s="53" t="s">
        <v>60</v>
      </c>
      <c r="C59" s="52">
        <f>Eingabemaske!F70</f>
        <v>0</v>
      </c>
    </row>
    <row r="60" spans="2:3" ht="17" x14ac:dyDescent="0.2">
      <c r="B60" s="53" t="s">
        <v>61</v>
      </c>
      <c r="C60" s="52">
        <f>Eingabemaske!F71</f>
        <v>0</v>
      </c>
    </row>
    <row r="61" spans="2:3" ht="17" x14ac:dyDescent="0.2">
      <c r="B61" s="53" t="s">
        <v>62</v>
      </c>
      <c r="C61" s="52">
        <f>Eingabemaske!F72</f>
        <v>0</v>
      </c>
    </row>
    <row r="62" spans="2:3" ht="17" x14ac:dyDescent="0.2">
      <c r="B62" s="53" t="s">
        <v>64</v>
      </c>
      <c r="C62" s="52">
        <f>Eingabemaske!F74</f>
        <v>0</v>
      </c>
    </row>
    <row r="63" spans="2:3" ht="17" x14ac:dyDescent="0.2">
      <c r="B63" s="53" t="s">
        <v>65</v>
      </c>
      <c r="C63" s="52">
        <f>Eingabemaske!F75</f>
        <v>0</v>
      </c>
    </row>
    <row r="64" spans="2:3" ht="17" x14ac:dyDescent="0.2">
      <c r="B64" s="53" t="s">
        <v>66</v>
      </c>
      <c r="C64" s="52">
        <f>Eingabemaske!F76</f>
        <v>0</v>
      </c>
    </row>
    <row r="65" spans="2:3" ht="17" x14ac:dyDescent="0.2">
      <c r="B65" s="53" t="s">
        <v>68</v>
      </c>
      <c r="C65" s="52">
        <f>Eingabemaske!F78</f>
        <v>0</v>
      </c>
    </row>
    <row r="66" spans="2:3" ht="17" x14ac:dyDescent="0.2">
      <c r="B66" s="53" t="s">
        <v>69</v>
      </c>
      <c r="C66" s="52">
        <f>Eingabemaske!F79</f>
        <v>0</v>
      </c>
    </row>
    <row r="68" spans="2:3" x14ac:dyDescent="0.2">
      <c r="B68" s="52" t="str">
        <f>Eingabemaske!B81</f>
        <v>Problemlösen und Weiterlernen</v>
      </c>
    </row>
    <row r="69" spans="2:3" ht="17" x14ac:dyDescent="0.2">
      <c r="B69" s="53" t="s">
        <v>72</v>
      </c>
      <c r="C69" s="52">
        <f>Eingabemaske!F83</f>
        <v>0</v>
      </c>
    </row>
    <row r="70" spans="2:3" ht="34" x14ac:dyDescent="0.2">
      <c r="B70" s="53" t="s">
        <v>73</v>
      </c>
      <c r="C70" s="52">
        <f>Eingabemaske!F84</f>
        <v>0</v>
      </c>
    </row>
    <row r="71" spans="2:3" ht="17" x14ac:dyDescent="0.2">
      <c r="B71" s="53" t="s">
        <v>74</v>
      </c>
      <c r="C71" s="52">
        <f>Eingabemaske!F85</f>
        <v>0</v>
      </c>
    </row>
    <row r="72" spans="2:3" ht="17" x14ac:dyDescent="0.2">
      <c r="B72" s="53" t="s">
        <v>75</v>
      </c>
      <c r="C72" s="52">
        <f>Eingabemaske!F86</f>
        <v>0</v>
      </c>
    </row>
    <row r="73" spans="2:3" ht="17" x14ac:dyDescent="0.2">
      <c r="B73" s="53" t="s">
        <v>77</v>
      </c>
      <c r="C73" s="52">
        <f>Eingabemaske!F88</f>
        <v>0</v>
      </c>
    </row>
    <row r="74" spans="2:3" ht="34" x14ac:dyDescent="0.2">
      <c r="B74" s="53" t="s">
        <v>78</v>
      </c>
      <c r="C74" s="52">
        <f>Eingabemaske!F89</f>
        <v>0</v>
      </c>
    </row>
    <row r="75" spans="2:3" ht="17" x14ac:dyDescent="0.2">
      <c r="B75" s="53" t="s">
        <v>79</v>
      </c>
      <c r="C75" s="52">
        <f>Eingabemaske!F90</f>
        <v>0</v>
      </c>
    </row>
    <row r="76" spans="2:3" ht="34" x14ac:dyDescent="0.2">
      <c r="B76" s="53" t="s">
        <v>141</v>
      </c>
      <c r="C76" s="52">
        <f>Eingabemaske!F91</f>
        <v>0</v>
      </c>
    </row>
  </sheetData>
  <sheetProtection sheet="1" objects="1" scenarios="1" selectLockedCells="1" selectUn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9DA08-8C94-7E4C-B2C1-650CD574E4ED}">
  <dimension ref="A3:C23"/>
  <sheetViews>
    <sheetView workbookViewId="0">
      <selection activeCell="Y7" sqref="Y7"/>
    </sheetView>
  </sheetViews>
  <sheetFormatPr baseColWidth="10" defaultRowHeight="16" x14ac:dyDescent="0.2"/>
  <cols>
    <col min="1" max="1" width="4.83203125" customWidth="1"/>
    <col min="2" max="3" width="6.33203125" customWidth="1"/>
  </cols>
  <sheetData>
    <row r="3" spans="1:3" x14ac:dyDescent="0.2">
      <c r="A3" s="52"/>
      <c r="B3" s="52"/>
      <c r="C3" s="52"/>
    </row>
    <row r="4" spans="1:3" x14ac:dyDescent="0.2">
      <c r="A4" s="52"/>
      <c r="B4" s="52" t="s">
        <v>138</v>
      </c>
      <c r="C4" s="6" t="s">
        <v>135</v>
      </c>
    </row>
    <row r="5" spans="1:3" x14ac:dyDescent="0.2">
      <c r="A5" s="52" t="s">
        <v>1</v>
      </c>
      <c r="B5" s="52">
        <f>Eingabemaske!F5</f>
        <v>0</v>
      </c>
      <c r="C5" s="52">
        <f>Eingabemaske!G5</f>
        <v>0</v>
      </c>
    </row>
    <row r="6" spans="1:3" x14ac:dyDescent="0.2">
      <c r="A6" s="52" t="s">
        <v>5</v>
      </c>
      <c r="B6" s="52">
        <f>Eingabemaske!F9</f>
        <v>0</v>
      </c>
      <c r="C6" s="52">
        <f>Eingabemaske!G9</f>
        <v>0</v>
      </c>
    </row>
    <row r="7" spans="1:3" x14ac:dyDescent="0.2">
      <c r="A7" s="52" t="s">
        <v>9</v>
      </c>
      <c r="B7" s="52">
        <f>Eingabemaske!F13</f>
        <v>0</v>
      </c>
      <c r="C7" s="52">
        <f>Eingabemaske!G13</f>
        <v>0</v>
      </c>
    </row>
    <row r="8" spans="1:3" x14ac:dyDescent="0.2">
      <c r="A8" s="52" t="s">
        <v>17</v>
      </c>
      <c r="B8" s="52">
        <f>Eingabemaske!F22</f>
        <v>0</v>
      </c>
      <c r="C8" s="52">
        <f>Eingabemaske!G22</f>
        <v>0</v>
      </c>
    </row>
    <row r="9" spans="1:3" x14ac:dyDescent="0.2">
      <c r="A9" s="52" t="s">
        <v>26</v>
      </c>
      <c r="B9" s="52">
        <f>Eingabemaske!F31</f>
        <v>0</v>
      </c>
      <c r="C9" s="52">
        <f>Eingabemaske!G31</f>
        <v>0</v>
      </c>
    </row>
    <row r="10" spans="1:3" x14ac:dyDescent="0.2">
      <c r="A10" s="52" t="s">
        <v>32</v>
      </c>
      <c r="B10" s="52">
        <f>Eingabemaske!F38</f>
        <v>0</v>
      </c>
      <c r="C10" s="52">
        <f>Eingabemaske!G38</f>
        <v>0</v>
      </c>
    </row>
    <row r="11" spans="1:3" x14ac:dyDescent="0.2">
      <c r="A11" s="52" t="s">
        <v>37</v>
      </c>
      <c r="B11" s="52">
        <f>Eingabemaske!F45</f>
        <v>0</v>
      </c>
      <c r="C11" s="52">
        <f>Eingabemaske!G45</f>
        <v>0</v>
      </c>
    </row>
    <row r="12" spans="1:3" x14ac:dyDescent="0.2">
      <c r="A12" s="52" t="s">
        <v>44</v>
      </c>
      <c r="B12" s="52">
        <f>Eingabemaske!F53</f>
        <v>0</v>
      </c>
      <c r="C12" s="52">
        <f>Eingabemaske!G53</f>
        <v>0</v>
      </c>
    </row>
    <row r="13" spans="1:3" x14ac:dyDescent="0.2">
      <c r="A13" s="52" t="s">
        <v>53</v>
      </c>
      <c r="B13" s="52">
        <f>Eingabemaske!F62</f>
        <v>0</v>
      </c>
      <c r="C13" s="52">
        <f>Eingabemaske!G62</f>
        <v>0</v>
      </c>
    </row>
    <row r="14" spans="1:3" x14ac:dyDescent="0.2">
      <c r="A14" s="52" t="s">
        <v>58</v>
      </c>
      <c r="B14" s="52">
        <f>Eingabemaske!F68</f>
        <v>0</v>
      </c>
      <c r="C14" s="52">
        <f>Eingabemaske!G68</f>
        <v>0</v>
      </c>
    </row>
    <row r="15" spans="1:3" x14ac:dyDescent="0.2">
      <c r="A15" s="52" t="s">
        <v>63</v>
      </c>
      <c r="B15" s="52">
        <f>Eingabemaske!F73</f>
        <v>0</v>
      </c>
      <c r="C15" s="52">
        <f>Eingabemaske!G73</f>
        <v>0</v>
      </c>
    </row>
    <row r="16" spans="1:3" x14ac:dyDescent="0.2">
      <c r="A16" s="52" t="s">
        <v>67</v>
      </c>
      <c r="B16" s="52">
        <f>Eingabemaske!F77</f>
        <v>0</v>
      </c>
      <c r="C16" s="52">
        <f>Eingabemaske!G77</f>
        <v>0</v>
      </c>
    </row>
    <row r="17" spans="1:3" x14ac:dyDescent="0.2">
      <c r="A17" s="52" t="s">
        <v>71</v>
      </c>
      <c r="B17" s="52">
        <f>Eingabemaske!F82</f>
        <v>0</v>
      </c>
      <c r="C17" s="52">
        <f>Eingabemaske!G82</f>
        <v>0</v>
      </c>
    </row>
    <row r="18" spans="1:3" x14ac:dyDescent="0.2">
      <c r="A18" s="52" t="s">
        <v>76</v>
      </c>
      <c r="B18" s="52">
        <f>Eingabemaske!F87</f>
        <v>0</v>
      </c>
      <c r="C18" s="52">
        <f>Eingabemaske!G87</f>
        <v>0</v>
      </c>
    </row>
    <row r="19" spans="1:3" x14ac:dyDescent="0.2">
      <c r="A19" s="52"/>
      <c r="B19" s="52"/>
      <c r="C19" s="52"/>
    </row>
    <row r="20" spans="1:3" x14ac:dyDescent="0.2">
      <c r="A20" s="52"/>
      <c r="B20" s="52"/>
      <c r="C20" s="52"/>
    </row>
    <row r="21" spans="1:3" x14ac:dyDescent="0.2">
      <c r="A21" s="52"/>
      <c r="B21" s="52"/>
      <c r="C21" s="52"/>
    </row>
    <row r="22" spans="1:3" x14ac:dyDescent="0.2">
      <c r="A22" s="52"/>
      <c r="B22" s="52"/>
      <c r="C22" s="52"/>
    </row>
    <row r="23" spans="1:3" x14ac:dyDescent="0.2">
      <c r="A23" s="52"/>
      <c r="B23" s="52"/>
      <c r="C23" s="52"/>
    </row>
  </sheetData>
  <sheetProtection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Anleitung</vt:lpstr>
      <vt:lpstr>Eingabemaske</vt:lpstr>
      <vt:lpstr>(Kat)</vt:lpstr>
      <vt:lpstr>(All)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Huber</dc:creator>
  <cp:lastModifiedBy>Christian Huber</cp:lastModifiedBy>
  <dcterms:created xsi:type="dcterms:W3CDTF">2021-10-22T11:11:11Z</dcterms:created>
  <dcterms:modified xsi:type="dcterms:W3CDTF">2022-12-19T15:16:37Z</dcterms:modified>
</cp:coreProperties>
</file>